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240" activeTab="0"/>
  </bookViews>
  <sheets>
    <sheet name="見積書（総合）" sheetId="1" r:id="rId1"/>
    <sheet name="業務見積書（１年目）" sheetId="2" r:id="rId2"/>
    <sheet name="業務見積書（２年目）" sheetId="3" r:id="rId3"/>
    <sheet name="業務見積書（３年目）" sheetId="4" r:id="rId4"/>
    <sheet name="業務見積書（４年目）" sheetId="5" r:id="rId5"/>
    <sheet name="業務見積書（５年目）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<sst xmlns="http://schemas.openxmlformats.org/spreadsheetml/2006/main" count="152" uniqueCount="50">
  <si>
    <t>平成　　年　　月　　日</t>
  </si>
  <si>
    <t>　　　　　　　住　所</t>
  </si>
  <si>
    <t>　　　　　　　氏　名</t>
  </si>
  <si>
    <t>　　　印</t>
  </si>
  <si>
    <t>　伊予市長　武智　典　様</t>
  </si>
  <si>
    <t>　下記のとおり御見積り致します。</t>
  </si>
  <si>
    <t>項　　　目</t>
  </si>
  <si>
    <t>車両費</t>
  </si>
  <si>
    <t>燃料費</t>
  </si>
  <si>
    <t>諸経費</t>
  </si>
  <si>
    <t>単位</t>
  </si>
  <si>
    <t>数量</t>
  </si>
  <si>
    <t>単　価</t>
  </si>
  <si>
    <t>金　額</t>
  </si>
  <si>
    <t>摘　　　　　要</t>
  </si>
  <si>
    <t>合　計</t>
  </si>
  <si>
    <t>消費税</t>
  </si>
  <si>
    <t>様式第４号</t>
  </si>
  <si>
    <t>人件費</t>
  </si>
  <si>
    <t>その他人件費</t>
  </si>
  <si>
    <t>総額(5年度分）</t>
  </si>
  <si>
    <t>式</t>
  </si>
  <si>
    <t>台・年</t>
  </si>
  <si>
    <t>週</t>
  </si>
  <si>
    <t>年間走行距離
回送距離を含む</t>
  </si>
  <si>
    <t>一般乗合バス（営業用）車両として必要な整備費用
方向幕・車内案内機器、料金箱、バリアフリー設備、ステッカー、その他</t>
  </si>
  <si>
    <t>km</t>
  </si>
  <si>
    <t>　一般乗合バス用整備費</t>
  </si>
  <si>
    <t>　車両維持管理費等</t>
  </si>
  <si>
    <t>三秋・八倉線用車両</t>
  </si>
  <si>
    <t>鵜崎・新川線他用車両</t>
  </si>
  <si>
    <t>　車両使用料（損料）</t>
  </si>
  <si>
    <t>5年契約における1年当たり使用料。</t>
  </si>
  <si>
    <t>三秋・八倉線乗務員</t>
  </si>
  <si>
    <t>鵜崎・新川線他乗務員</t>
  </si>
  <si>
    <t>車両整備・点検、税金（自動車、重量、その他）、保険（自賠責、任意）、消耗品（タイヤ、オイル等）
バス停占用料（年間約20,000円）を含む</t>
  </si>
  <si>
    <t>伊予市コミュニティバス運行業務見積書</t>
  </si>
  <si>
    <t>伊予市コミュニティバス運行業務見積書（２７年度）</t>
  </si>
  <si>
    <t>伊予市コミュニティバス運行業務見積書（２８年度）</t>
  </si>
  <si>
    <t>伊予市コミュニティバス運行業務見積書（２９年度）</t>
  </si>
  <si>
    <t>伊予市コミュニティバス運行業務見積書（３０年度）</t>
  </si>
  <si>
    <t>伊予市コミュニティバス運行業務見積書（３１年度）</t>
  </si>
  <si>
    <t>法定福利費込
整備員人件費等は、車両維持管理費に計上</t>
  </si>
  <si>
    <t>車両整備・点検、税金（自動車、重量、その他）、保険（自賠責、任意）、消耗品（タイヤ、オイル等）
バス停占用料（年間約20,000円）を含む</t>
  </si>
  <si>
    <t>マイクロバス標準ボディ  人乗り
車検・故障・事故等における代替車両使用料を含む。</t>
  </si>
  <si>
    <t>トヨタハイエースコミューター14人乗り
車検・故障・事故等における代替車両使用料を含む。</t>
  </si>
  <si>
    <t>マイクロバス標準ボディ　人乗り
車検・故障・事故等における代替車両使用料を含む。</t>
  </si>
  <si>
    <t>トヨタハイエースコミューター14人乗り
車検・故障・事故等における代替車両使用料を含む。</t>
  </si>
  <si>
    <t>25時間／週。法定福利費込
回送時間、始業点検他時間（1時間/日）を含む</t>
  </si>
  <si>
    <t>42時間／週。法定福利費込
回送時間、始業点検他時間（1時間/日）を含む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</si>
</sst>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\(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#,##0_ ;[Red]\-#,##0\ "/>
  </numFmts>
  <fonts count="55">
    <font>
      <sz val="11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6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8" fontId="13" fillId="0" borderId="0" xfId="58" applyFont="1" applyAlignment="1">
      <alignment vertical="center"/>
    </xf>
    <xf numFmtId="38" fontId="13" fillId="0" borderId="0" xfId="58" applyFont="1" applyAlignment="1">
      <alignment/>
    </xf>
    <xf numFmtId="0" fontId="15" fillId="0" borderId="12" xfId="70" applyFont="1" applyBorder="1" applyAlignment="1">
      <alignment horizontal="center" vertical="center"/>
      <protection/>
    </xf>
    <xf numFmtId="0" fontId="15" fillId="0" borderId="0" xfId="70" applyFont="1" applyBorder="1" applyAlignment="1">
      <alignment vertical="center"/>
      <protection/>
    </xf>
    <xf numFmtId="0" fontId="17" fillId="0" borderId="12" xfId="70" applyFont="1" applyBorder="1" applyAlignment="1">
      <alignment horizontal="left" vertical="center"/>
      <protection/>
    </xf>
    <xf numFmtId="0" fontId="17" fillId="0" borderId="12" xfId="70" applyFont="1" applyBorder="1" applyAlignment="1">
      <alignment horizontal="center" vertical="center"/>
      <protection/>
    </xf>
    <xf numFmtId="38" fontId="17" fillId="0" borderId="12" xfId="58" applyFont="1" applyBorder="1" applyAlignment="1">
      <alignment horizontal="right" vertical="center"/>
    </xf>
    <xf numFmtId="38" fontId="15" fillId="0" borderId="12" xfId="58" applyFont="1" applyBorder="1" applyAlignment="1">
      <alignment horizontal="right" vertical="center"/>
    </xf>
    <xf numFmtId="0" fontId="15" fillId="0" borderId="0" xfId="70" applyFont="1" applyAlignment="1">
      <alignment vertical="center"/>
      <protection/>
    </xf>
    <xf numFmtId="0" fontId="17" fillId="0" borderId="12" xfId="70" applyFont="1" applyBorder="1" applyAlignment="1">
      <alignment horizontal="left" vertical="center" wrapText="1"/>
      <protection/>
    </xf>
    <xf numFmtId="0" fontId="17" fillId="0" borderId="12" xfId="70" applyFont="1" applyBorder="1" applyAlignment="1">
      <alignment vertical="center" shrinkToFit="1"/>
      <protection/>
    </xf>
    <xf numFmtId="184" fontId="17" fillId="0" borderId="12" xfId="58" applyNumberFormat="1" applyFont="1" applyBorder="1" applyAlignment="1">
      <alignment vertical="center"/>
    </xf>
    <xf numFmtId="184" fontId="15" fillId="0" borderId="12" xfId="58" applyNumberFormat="1" applyFont="1" applyBorder="1" applyAlignment="1">
      <alignment vertical="center"/>
    </xf>
    <xf numFmtId="177" fontId="13" fillId="0" borderId="0" xfId="0" applyNumberFormat="1" applyFont="1" applyAlignment="1">
      <alignment vertical="top"/>
    </xf>
    <xf numFmtId="177" fontId="13" fillId="0" borderId="0" xfId="58" applyNumberFormat="1" applyFont="1" applyAlignment="1">
      <alignment/>
    </xf>
    <xf numFmtId="177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 indent="2"/>
    </xf>
    <xf numFmtId="0" fontId="18" fillId="0" borderId="12" xfId="70" applyFont="1" applyBorder="1" applyAlignment="1">
      <alignment horizontal="center" vertical="center"/>
      <protection/>
    </xf>
    <xf numFmtId="0" fontId="18" fillId="0" borderId="12" xfId="70" applyFont="1" applyBorder="1" applyAlignment="1">
      <alignment horizontal="left" vertical="center"/>
      <protection/>
    </xf>
    <xf numFmtId="0" fontId="18" fillId="0" borderId="12" xfId="70" applyFont="1" applyBorder="1" applyAlignment="1">
      <alignment horizontal="left" vertical="center" wrapText="1"/>
      <protection/>
    </xf>
    <xf numFmtId="9" fontId="18" fillId="0" borderId="12" xfId="70" applyNumberFormat="1" applyFont="1" applyBorder="1" applyAlignment="1">
      <alignment horizontal="left" vertical="center" shrinkToFit="1"/>
      <protection/>
    </xf>
    <xf numFmtId="0" fontId="18" fillId="0" borderId="12" xfId="70" applyFont="1" applyBorder="1" applyAlignment="1">
      <alignment vertical="center" shrinkToFit="1"/>
      <protection/>
    </xf>
    <xf numFmtId="0" fontId="15" fillId="0" borderId="12" xfId="70" applyFont="1" applyBorder="1" applyAlignment="1">
      <alignment horizontal="left" vertical="center" indent="1"/>
      <protection/>
    </xf>
    <xf numFmtId="0" fontId="15" fillId="0" borderId="12" xfId="70" applyFont="1" applyBorder="1" applyAlignment="1">
      <alignment horizontal="left" vertical="center" wrapText="1" indent="1"/>
      <protection/>
    </xf>
    <xf numFmtId="0" fontId="17" fillId="0" borderId="12" xfId="70" applyFont="1" applyBorder="1" applyAlignment="1">
      <alignment horizontal="center" vertical="center" shrinkToFit="1"/>
      <protection/>
    </xf>
    <xf numFmtId="38" fontId="13" fillId="0" borderId="0" xfId="0" applyNumberFormat="1" applyFont="1" applyAlignment="1">
      <alignment/>
    </xf>
    <xf numFmtId="17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38" fontId="18" fillId="0" borderId="12" xfId="70" applyNumberFormat="1" applyFont="1" applyBorder="1" applyAlignment="1">
      <alignment horizontal="left" vertical="center"/>
      <protection/>
    </xf>
    <xf numFmtId="38" fontId="15" fillId="0" borderId="0" xfId="58" applyFont="1" applyBorder="1" applyAlignment="1">
      <alignment vertical="center"/>
    </xf>
    <xf numFmtId="38" fontId="15" fillId="0" borderId="0" xfId="70" applyNumberFormat="1" applyFont="1" applyBorder="1" applyAlignment="1">
      <alignment vertical="center"/>
      <protection/>
    </xf>
    <xf numFmtId="38" fontId="15" fillId="0" borderId="0" xfId="58" applyFont="1" applyAlignment="1">
      <alignment vertical="center"/>
    </xf>
    <xf numFmtId="0" fontId="17" fillId="0" borderId="12" xfId="70" applyFont="1" applyBorder="1" applyAlignment="1">
      <alignment vertical="center"/>
      <protection/>
    </xf>
    <xf numFmtId="38" fontId="15" fillId="0" borderId="12" xfId="58" applyFont="1" applyBorder="1" applyAlignment="1">
      <alignment vertical="center"/>
    </xf>
    <xf numFmtId="0" fontId="15" fillId="0" borderId="12" xfId="70" applyFont="1" applyBorder="1" applyAlignment="1">
      <alignment vertical="center"/>
      <protection/>
    </xf>
    <xf numFmtId="38" fontId="18" fillId="0" borderId="12" xfId="70" applyNumberFormat="1" applyFont="1" applyBorder="1" applyAlignment="1">
      <alignment horizontal="left" vertical="center" wrapText="1"/>
      <protection/>
    </xf>
    <xf numFmtId="38" fontId="15" fillId="0" borderId="12" xfId="58" applyFont="1" applyBorder="1" applyAlignment="1">
      <alignment horizontal="center" vertical="center"/>
    </xf>
    <xf numFmtId="38" fontId="20" fillId="0" borderId="0" xfId="0" applyNumberFormat="1" applyFont="1" applyAlignment="1">
      <alignment/>
    </xf>
    <xf numFmtId="0" fontId="18" fillId="0" borderId="13" xfId="70" applyFont="1" applyBorder="1" applyAlignment="1">
      <alignment horizontal="left" vertical="center" wrapText="1"/>
      <protection/>
    </xf>
    <xf numFmtId="0" fontId="18" fillId="0" borderId="14" xfId="70" applyFont="1" applyBorder="1" applyAlignment="1">
      <alignment horizontal="left" vertical="center" wrapText="1"/>
      <protection/>
    </xf>
    <xf numFmtId="0" fontId="18" fillId="0" borderId="15" xfId="70" applyFont="1" applyBorder="1" applyAlignment="1">
      <alignment horizontal="left" vertical="center" wrapText="1"/>
      <protection/>
    </xf>
    <xf numFmtId="38" fontId="17" fillId="0" borderId="16" xfId="58" applyFont="1" applyBorder="1" applyAlignment="1">
      <alignment horizontal="right" vertical="center"/>
    </xf>
    <xf numFmtId="38" fontId="17" fillId="0" borderId="2" xfId="58" applyFont="1" applyBorder="1" applyAlignment="1">
      <alignment horizontal="right" vertical="center"/>
    </xf>
    <xf numFmtId="38" fontId="17" fillId="0" borderId="17" xfId="58" applyFont="1" applyBorder="1" applyAlignment="1">
      <alignment horizontal="right" vertical="center"/>
    </xf>
    <xf numFmtId="38" fontId="15" fillId="0" borderId="16" xfId="58" applyFont="1" applyBorder="1" applyAlignment="1">
      <alignment horizontal="right" vertical="center"/>
    </xf>
    <xf numFmtId="38" fontId="15" fillId="0" borderId="2" xfId="58" applyFont="1" applyBorder="1" applyAlignment="1">
      <alignment horizontal="right" vertical="center"/>
    </xf>
    <xf numFmtId="38" fontId="15" fillId="0" borderId="17" xfId="58" applyFont="1" applyBorder="1" applyAlignment="1">
      <alignment horizontal="right" vertical="center"/>
    </xf>
    <xf numFmtId="0" fontId="15" fillId="0" borderId="16" xfId="70" applyFont="1" applyBorder="1" applyAlignment="1">
      <alignment horizontal="center" vertical="center"/>
      <protection/>
    </xf>
    <xf numFmtId="0" fontId="15" fillId="0" borderId="2" xfId="70" applyFont="1" applyBorder="1" applyAlignment="1">
      <alignment horizontal="center" vertical="center"/>
      <protection/>
    </xf>
    <xf numFmtId="0" fontId="15" fillId="0" borderId="17" xfId="70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inden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④事業者内訳書パターンａ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Zeros="0" tabSelected="1" zoomScalePageLayoutView="0" workbookViewId="0" topLeftCell="A1">
      <selection activeCell="F26" sqref="F26:F28"/>
    </sheetView>
  </sheetViews>
  <sheetFormatPr defaultColWidth="8.796875" defaultRowHeight="14.25"/>
  <cols>
    <col min="1" max="1" width="24.69921875" style="2" customWidth="1"/>
    <col min="2" max="2" width="6.8984375" style="7" customWidth="1"/>
    <col min="3" max="3" width="6.59765625" style="2" customWidth="1"/>
    <col min="4" max="4" width="9.3984375" style="3" customWidth="1"/>
    <col min="5" max="5" width="10.59765625" style="2" customWidth="1"/>
    <col min="6" max="6" width="41.19921875" style="2" customWidth="1"/>
    <col min="7" max="10" width="9" style="2" customWidth="1"/>
    <col min="11" max="16384" width="9" style="34" customWidth="1"/>
  </cols>
  <sheetData>
    <row r="1" spans="1:10" s="33" customFormat="1" ht="19.5" customHeight="1">
      <c r="A1" s="19" t="s">
        <v>17</v>
      </c>
      <c r="B1" s="20"/>
      <c r="C1" s="21"/>
      <c r="D1" s="22"/>
      <c r="E1" s="21"/>
      <c r="F1" s="21"/>
      <c r="G1" s="21"/>
      <c r="H1" s="21"/>
      <c r="I1" s="21"/>
      <c r="J1" s="21"/>
    </row>
    <row r="2" spans="1:6" ht="19.5" customHeight="1">
      <c r="A2" s="58" t="s">
        <v>36</v>
      </c>
      <c r="B2" s="58"/>
      <c r="C2" s="58"/>
      <c r="D2" s="58"/>
      <c r="E2" s="58"/>
      <c r="F2" s="58"/>
    </row>
    <row r="3" spans="1:2" ht="19.5" customHeight="1">
      <c r="A3" s="1"/>
      <c r="B3" s="1"/>
    </row>
    <row r="4" spans="1:6" ht="19.5" customHeight="1">
      <c r="A4" s="59" t="s">
        <v>0</v>
      </c>
      <c r="B4" s="59"/>
      <c r="C4" s="59"/>
      <c r="D4" s="59"/>
      <c r="E4" s="59"/>
      <c r="F4" s="59"/>
    </row>
    <row r="5" spans="1:2" ht="19.5" customHeight="1">
      <c r="A5" s="1"/>
      <c r="B5" s="3"/>
    </row>
    <row r="6" spans="1:2" ht="19.5" customHeight="1">
      <c r="A6" s="4" t="s">
        <v>4</v>
      </c>
      <c r="B6" s="1"/>
    </row>
    <row r="7" spans="1:2" ht="19.5" customHeight="1">
      <c r="A7" s="4"/>
      <c r="B7" s="1"/>
    </row>
    <row r="8" spans="2:4" ht="19.5" customHeight="1">
      <c r="B8" s="1"/>
      <c r="D8" s="1" t="s">
        <v>1</v>
      </c>
    </row>
    <row r="9" spans="1:2" ht="19.5" customHeight="1">
      <c r="A9" s="1"/>
      <c r="B9" s="1"/>
    </row>
    <row r="10" spans="4:6" ht="19.5" customHeight="1">
      <c r="D10" s="1" t="s">
        <v>2</v>
      </c>
      <c r="F10" s="23" t="s">
        <v>3</v>
      </c>
    </row>
    <row r="11" spans="1:2" ht="19.5" customHeight="1">
      <c r="A11" s="1"/>
      <c r="B11" s="1"/>
    </row>
    <row r="12" spans="1:2" ht="19.5" customHeight="1">
      <c r="A12" s="4" t="s">
        <v>5</v>
      </c>
      <c r="B12" s="1"/>
    </row>
    <row r="13" spans="1:10" s="35" customFormat="1" ht="19.5" customHeight="1">
      <c r="A13" s="5"/>
      <c r="B13" s="6"/>
      <c r="C13" s="5"/>
      <c r="D13" s="3"/>
      <c r="E13" s="5"/>
      <c r="F13" s="5"/>
      <c r="G13" s="5"/>
      <c r="H13" s="5"/>
      <c r="I13" s="5"/>
      <c r="J13" s="5"/>
    </row>
    <row r="14" spans="1:6" s="9" customFormat="1" ht="30" customHeight="1">
      <c r="A14" s="8" t="s">
        <v>6</v>
      </c>
      <c r="B14" s="55" t="s">
        <v>20</v>
      </c>
      <c r="C14" s="56"/>
      <c r="D14" s="56"/>
      <c r="E14" s="57"/>
      <c r="F14" s="24" t="s">
        <v>14</v>
      </c>
    </row>
    <row r="15" spans="1:6" s="9" customFormat="1" ht="30" customHeight="1">
      <c r="A15" s="10" t="s">
        <v>7</v>
      </c>
      <c r="B15" s="49">
        <f>'業務見積書（１年目）'!E15+'業務見積書（２年目）'!E15+'業務見積書（３年目）'!E15+'業務見積書（４年目）'!E15+'業務見積書（５年目）'!E15</f>
        <v>0</v>
      </c>
      <c r="C15" s="50"/>
      <c r="D15" s="50"/>
      <c r="E15" s="51"/>
      <c r="F15" s="36"/>
    </row>
    <row r="16" spans="1:6" s="9" customFormat="1" ht="30" customHeight="1">
      <c r="A16" s="10" t="s">
        <v>31</v>
      </c>
      <c r="B16" s="49">
        <f>'業務見積書（１年目）'!E16+'業務見積書（２年目）'!E16+'業務見積書（３年目）'!E16+'業務見積書（４年目）'!E16+'業務見積書（５年目）'!E16</f>
        <v>0</v>
      </c>
      <c r="C16" s="50"/>
      <c r="D16" s="50"/>
      <c r="E16" s="51"/>
      <c r="F16" s="43"/>
    </row>
    <row r="17" spans="1:10" s="9" customFormat="1" ht="30" customHeight="1">
      <c r="A17" s="29" t="s">
        <v>29</v>
      </c>
      <c r="B17" s="52">
        <f>'業務見積書（１年目）'!E17+'業務見積書（２年目）'!E17+'業務見積書（３年目）'!E17+'業務見積書（４年目）'!E17+'業務見積書（５年目）'!E17</f>
        <v>0</v>
      </c>
      <c r="C17" s="53"/>
      <c r="D17" s="53"/>
      <c r="E17" s="54"/>
      <c r="F17" s="26" t="s">
        <v>44</v>
      </c>
      <c r="I17" s="37"/>
      <c r="J17" s="37"/>
    </row>
    <row r="18" spans="1:10" s="9" customFormat="1" ht="30" customHeight="1">
      <c r="A18" s="29" t="s">
        <v>30</v>
      </c>
      <c r="B18" s="52">
        <f>'業務見積書（１年目）'!E18+'業務見積書（２年目）'!E18+'業務見積書（３年目）'!E18+'業務見積書（４年目）'!E18+'業務見積書（５年目）'!E18</f>
        <v>0</v>
      </c>
      <c r="C18" s="53"/>
      <c r="D18" s="53"/>
      <c r="E18" s="54"/>
      <c r="F18" s="26" t="s">
        <v>45</v>
      </c>
      <c r="I18" s="37"/>
      <c r="J18" s="37"/>
    </row>
    <row r="19" spans="1:10" s="9" customFormat="1" ht="30" customHeight="1">
      <c r="A19" s="10" t="s">
        <v>27</v>
      </c>
      <c r="B19" s="49">
        <f>'業務見積書（１年目）'!E19+'業務見積書（２年目）'!E19+'業務見積書（３年目）'!E19+'業務見積書（４年目）'!E19+'業務見積書（５年目）'!E19</f>
        <v>0</v>
      </c>
      <c r="C19" s="50"/>
      <c r="D19" s="50"/>
      <c r="E19" s="51"/>
      <c r="F19" s="46" t="s">
        <v>25</v>
      </c>
      <c r="I19" s="37"/>
      <c r="J19" s="37"/>
    </row>
    <row r="20" spans="1:14" s="9" customFormat="1" ht="30" customHeight="1">
      <c r="A20" s="29" t="s">
        <v>29</v>
      </c>
      <c r="B20" s="52">
        <f>'業務見積書（１年目）'!E20+'業務見積書（２年目）'!E20+'業務見積書（３年目）'!E20+'業務見積書（４年目）'!E20+'業務見積書（５年目）'!E20</f>
        <v>0</v>
      </c>
      <c r="C20" s="53"/>
      <c r="D20" s="53"/>
      <c r="E20" s="54"/>
      <c r="F20" s="47"/>
      <c r="J20" s="37"/>
      <c r="L20" s="37"/>
      <c r="N20" s="37"/>
    </row>
    <row r="21" spans="1:14" s="9" customFormat="1" ht="30" customHeight="1">
      <c r="A21" s="29" t="s">
        <v>30</v>
      </c>
      <c r="B21" s="52">
        <f>'業務見積書（１年目）'!E21+'業務見積書（２年目）'!E21+'業務見積書（３年目）'!E21+'業務見積書（４年目）'!E21+'業務見積書（５年目）'!E21</f>
        <v>0</v>
      </c>
      <c r="C21" s="53"/>
      <c r="D21" s="53"/>
      <c r="E21" s="54"/>
      <c r="F21" s="48"/>
      <c r="J21" s="37"/>
      <c r="L21" s="37"/>
      <c r="N21" s="37"/>
    </row>
    <row r="22" spans="1:14" s="9" customFormat="1" ht="30" customHeight="1">
      <c r="A22" s="10" t="s">
        <v>28</v>
      </c>
      <c r="B22" s="49">
        <f>'業務見積書（１年目）'!E22+'業務見積書（２年目）'!E22+'業務見積書（３年目）'!E22+'業務見積書（４年目）'!E22+'業務見積書（５年目）'!E22</f>
        <v>0</v>
      </c>
      <c r="C22" s="50"/>
      <c r="D22" s="50"/>
      <c r="E22" s="51"/>
      <c r="F22" s="46" t="s">
        <v>43</v>
      </c>
      <c r="J22" s="37"/>
      <c r="L22" s="37"/>
      <c r="N22" s="37"/>
    </row>
    <row r="23" spans="1:10" s="9" customFormat="1" ht="30" customHeight="1">
      <c r="A23" s="29" t="s">
        <v>29</v>
      </c>
      <c r="B23" s="52">
        <f>'業務見積書（１年目）'!E23+'業務見積書（２年目）'!E23+'業務見積書（３年目）'!E23+'業務見積書（４年目）'!E23+'業務見積書（５年目）'!E23</f>
        <v>0</v>
      </c>
      <c r="C23" s="53"/>
      <c r="D23" s="53"/>
      <c r="E23" s="54"/>
      <c r="F23" s="47"/>
      <c r="J23" s="37"/>
    </row>
    <row r="24" spans="1:10" s="9" customFormat="1" ht="30" customHeight="1">
      <c r="A24" s="29" t="s">
        <v>30</v>
      </c>
      <c r="B24" s="52">
        <f>'業務見積書（１年目）'!E24+'業務見積書（２年目）'!E24+'業務見積書（３年目）'!E24+'業務見積書（４年目）'!E24+'業務見積書（５年目）'!E24</f>
        <v>0</v>
      </c>
      <c r="C24" s="53"/>
      <c r="D24" s="53"/>
      <c r="E24" s="54"/>
      <c r="F24" s="48"/>
      <c r="J24" s="37"/>
    </row>
    <row r="25" spans="1:10" s="9" customFormat="1" ht="30" customHeight="1">
      <c r="A25" s="10" t="s">
        <v>18</v>
      </c>
      <c r="B25" s="49">
        <f>'業務見積書（１年目）'!E25+'業務見積書（２年目）'!E25+'業務見積書（３年目）'!E25+'業務見積書（４年目）'!E25+'業務見積書（５年目）'!E25</f>
        <v>0</v>
      </c>
      <c r="C25" s="50"/>
      <c r="D25" s="50"/>
      <c r="E25" s="51"/>
      <c r="F25" s="25"/>
      <c r="G25" s="14"/>
      <c r="H25" s="14"/>
      <c r="J25" s="37"/>
    </row>
    <row r="26" spans="1:10" s="9" customFormat="1" ht="30" customHeight="1">
      <c r="A26" s="29" t="s">
        <v>33</v>
      </c>
      <c r="B26" s="52">
        <f>'業務見積書（１年目）'!E26+'業務見積書（２年目）'!E26+'業務見積書（３年目）'!E26+'業務見積書（４年目）'!E26+'業務見積書（５年目）'!E26</f>
        <v>0</v>
      </c>
      <c r="C26" s="53"/>
      <c r="D26" s="53"/>
      <c r="E26" s="54"/>
      <c r="F26" s="26" t="s">
        <v>48</v>
      </c>
      <c r="G26" s="14"/>
      <c r="H26" s="14"/>
      <c r="J26" s="37"/>
    </row>
    <row r="27" spans="1:13" s="9" customFormat="1" ht="30" customHeight="1">
      <c r="A27" s="29" t="s">
        <v>34</v>
      </c>
      <c r="B27" s="52">
        <f>'業務見積書（１年目）'!E27+'業務見積書（２年目）'!E27+'業務見積書（３年目）'!E27+'業務見積書（４年目）'!E27+'業務見積書（５年目）'!E27</f>
        <v>0</v>
      </c>
      <c r="C27" s="53"/>
      <c r="D27" s="53"/>
      <c r="E27" s="54"/>
      <c r="F27" s="26" t="s">
        <v>49</v>
      </c>
      <c r="G27" s="14"/>
      <c r="H27" s="14"/>
      <c r="I27" s="14"/>
      <c r="J27" s="39"/>
      <c r="K27" s="14"/>
      <c r="L27" s="14"/>
      <c r="M27" s="14"/>
    </row>
    <row r="28" spans="1:13" s="9" customFormat="1" ht="30" customHeight="1">
      <c r="A28" s="30" t="s">
        <v>19</v>
      </c>
      <c r="B28" s="49">
        <f>'業務見積書（１年目）'!E28+'業務見積書（２年目）'!E28+'業務見積書（３年目）'!E28+'業務見積書（４年目）'!E28+'業務見積書（５年目）'!E28</f>
        <v>0</v>
      </c>
      <c r="C28" s="50"/>
      <c r="D28" s="50"/>
      <c r="E28" s="51"/>
      <c r="F28" s="26" t="s">
        <v>42</v>
      </c>
      <c r="G28" s="14"/>
      <c r="H28" s="14"/>
      <c r="I28" s="14"/>
      <c r="J28" s="39"/>
      <c r="K28" s="14"/>
      <c r="L28" s="14"/>
      <c r="M28" s="14"/>
    </row>
    <row r="29" spans="1:13" s="9" customFormat="1" ht="30" customHeight="1">
      <c r="A29" s="15" t="s">
        <v>8</v>
      </c>
      <c r="B29" s="49">
        <f>'業務見積書（１年目）'!E29+'業務見積書（２年目）'!E29+'業務見積書（３年目）'!E29+'業務見積書（４年目）'!E29+'業務見積書（５年目）'!E29</f>
        <v>0</v>
      </c>
      <c r="C29" s="50"/>
      <c r="D29" s="50"/>
      <c r="E29" s="51"/>
      <c r="F29" s="26"/>
      <c r="G29" s="14"/>
      <c r="H29" s="14"/>
      <c r="I29" s="14"/>
      <c r="J29" s="39"/>
      <c r="K29" s="14"/>
      <c r="L29" s="14"/>
      <c r="M29" s="14"/>
    </row>
    <row r="30" spans="1:13" s="9" customFormat="1" ht="30" customHeight="1">
      <c r="A30" s="29" t="s">
        <v>29</v>
      </c>
      <c r="B30" s="52">
        <f>'業務見積書（１年目）'!E30+'業務見積書（２年目）'!E30+'業務見積書（３年目）'!E30+'業務見積書（４年目）'!E30+'業務見積書（５年目）'!E30</f>
        <v>0</v>
      </c>
      <c r="C30" s="53"/>
      <c r="D30" s="53"/>
      <c r="E30" s="54"/>
      <c r="F30" s="26" t="s">
        <v>24</v>
      </c>
      <c r="G30" s="14"/>
      <c r="H30" s="14"/>
      <c r="I30" s="14"/>
      <c r="J30" s="39"/>
      <c r="K30" s="14"/>
      <c r="L30" s="14"/>
      <c r="M30" s="14"/>
    </row>
    <row r="31" spans="1:10" s="9" customFormat="1" ht="30" customHeight="1">
      <c r="A31" s="29" t="s">
        <v>30</v>
      </c>
      <c r="B31" s="52">
        <f>'業務見積書（１年目）'!E31+'業務見積書（２年目）'!E31+'業務見積書（３年目）'!E31+'業務見積書（４年目）'!E31+'業務見積書（５年目）'!E31</f>
        <v>0</v>
      </c>
      <c r="C31" s="53"/>
      <c r="D31" s="53"/>
      <c r="E31" s="54"/>
      <c r="F31" s="26" t="s">
        <v>24</v>
      </c>
      <c r="G31" s="14"/>
      <c r="H31" s="14"/>
      <c r="J31" s="38"/>
    </row>
    <row r="32" spans="1:10" s="9" customFormat="1" ht="30" customHeight="1">
      <c r="A32" s="16" t="s">
        <v>9</v>
      </c>
      <c r="B32" s="49">
        <f>'業務見積書（１年目）'!E32+'業務見積書（２年目）'!E32+'業務見積書（３年目）'!E32+'業務見積書（４年目）'!E32+'業務見積書（５年目）'!E32</f>
        <v>0</v>
      </c>
      <c r="C32" s="50"/>
      <c r="D32" s="50"/>
      <c r="E32" s="51"/>
      <c r="F32" s="27"/>
      <c r="G32" s="14"/>
      <c r="H32" s="14"/>
      <c r="J32" s="38"/>
    </row>
    <row r="33" spans="1:8" s="9" customFormat="1" ht="30" customHeight="1">
      <c r="A33" s="16" t="s">
        <v>16</v>
      </c>
      <c r="B33" s="49">
        <f>'業務見積書（１年目）'!E33+'業務見積書（２年目）'!E33+'業務見積書（３年目）'!E33+'業務見積書（４年目）'!E33+'業務見積書（５年目）'!E33</f>
        <v>0</v>
      </c>
      <c r="C33" s="50"/>
      <c r="D33" s="50"/>
      <c r="E33" s="51"/>
      <c r="F33" s="27"/>
      <c r="G33" s="14"/>
      <c r="H33" s="14"/>
    </row>
    <row r="34" spans="1:10" s="9" customFormat="1" ht="30" customHeight="1">
      <c r="A34" s="31" t="s">
        <v>15</v>
      </c>
      <c r="B34" s="49">
        <f>'業務見積書（１年目）'!E34+'業務見積書（２年目）'!E34+'業務見積書（３年目）'!E34+'業務見積書（４年目）'!E34+'業務見積書（５年目）'!E34</f>
        <v>0</v>
      </c>
      <c r="C34" s="50"/>
      <c r="D34" s="50"/>
      <c r="E34" s="51"/>
      <c r="F34" s="28"/>
      <c r="G34" s="14"/>
      <c r="H34" s="14"/>
      <c r="I34" s="14"/>
      <c r="J34" s="14"/>
    </row>
    <row r="36" ht="14.25">
      <c r="E36" s="45"/>
    </row>
    <row r="38" spans="5:6" ht="14.25">
      <c r="E38" s="32"/>
      <c r="F38" s="32"/>
    </row>
    <row r="39" ht="14.25">
      <c r="E39" s="32"/>
    </row>
    <row r="40" ht="14.25">
      <c r="F40" s="7"/>
    </row>
  </sheetData>
  <sheetProtection/>
  <mergeCells count="25">
    <mergeCell ref="B34:E34"/>
    <mergeCell ref="B18:E18"/>
    <mergeCell ref="B21:E21"/>
    <mergeCell ref="A2:F2"/>
    <mergeCell ref="A4:F4"/>
    <mergeCell ref="B15:E15"/>
    <mergeCell ref="B17:E17"/>
    <mergeCell ref="B20:E20"/>
    <mergeCell ref="B23:E23"/>
    <mergeCell ref="F19:F21"/>
    <mergeCell ref="B14:E14"/>
    <mergeCell ref="B25:E25"/>
    <mergeCell ref="B27:E27"/>
    <mergeCell ref="B29:E29"/>
    <mergeCell ref="B31:E31"/>
    <mergeCell ref="B16:E16"/>
    <mergeCell ref="B19:E19"/>
    <mergeCell ref="B22:E22"/>
    <mergeCell ref="F22:F24"/>
    <mergeCell ref="B33:E33"/>
    <mergeCell ref="B24:E24"/>
    <mergeCell ref="B26:E26"/>
    <mergeCell ref="B28:E28"/>
    <mergeCell ref="B30:E30"/>
    <mergeCell ref="B32:E32"/>
  </mergeCells>
  <printOptions/>
  <pageMargins left="0.3937007874015748" right="0.1968503937007874" top="0.1968503937007874" bottom="0.1968503937007874" header="0.1574803149606299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Zeros="0" view="pageBreakPreview" zoomScaleSheetLayoutView="100" zoomScalePageLayoutView="0" workbookViewId="0" topLeftCell="A1">
      <selection activeCell="F31" sqref="F31"/>
    </sheetView>
  </sheetViews>
  <sheetFormatPr defaultColWidth="8.796875" defaultRowHeight="14.25"/>
  <cols>
    <col min="1" max="1" width="24.69921875" style="2" customWidth="1"/>
    <col min="2" max="2" width="6.8984375" style="7" customWidth="1"/>
    <col min="3" max="3" width="6.59765625" style="2" customWidth="1"/>
    <col min="4" max="4" width="9.3984375" style="3" customWidth="1"/>
    <col min="5" max="5" width="10.59765625" style="2" customWidth="1"/>
    <col min="6" max="6" width="41.19921875" style="2" customWidth="1"/>
    <col min="7" max="16384" width="9" style="34" customWidth="1"/>
  </cols>
  <sheetData>
    <row r="1" spans="1:6" s="33" customFormat="1" ht="19.5" customHeight="1">
      <c r="A1" s="19" t="s">
        <v>17</v>
      </c>
      <c r="B1" s="20"/>
      <c r="C1" s="21"/>
      <c r="D1" s="22"/>
      <c r="E1" s="21"/>
      <c r="F1" s="21"/>
    </row>
    <row r="2" spans="1:6" ht="19.5" customHeight="1">
      <c r="A2" s="58" t="s">
        <v>37</v>
      </c>
      <c r="B2" s="58"/>
      <c r="C2" s="58"/>
      <c r="D2" s="58"/>
      <c r="E2" s="58"/>
      <c r="F2" s="58"/>
    </row>
    <row r="3" spans="1:2" ht="19.5" customHeight="1">
      <c r="A3" s="1"/>
      <c r="B3" s="1"/>
    </row>
    <row r="4" spans="1:6" ht="19.5" customHeight="1">
      <c r="A4" s="59" t="s">
        <v>0</v>
      </c>
      <c r="B4" s="59"/>
      <c r="C4" s="59"/>
      <c r="D4" s="59"/>
      <c r="E4" s="59"/>
      <c r="F4" s="59"/>
    </row>
    <row r="5" spans="1:2" ht="19.5" customHeight="1">
      <c r="A5" s="1"/>
      <c r="B5" s="3"/>
    </row>
    <row r="6" spans="1:2" ht="19.5" customHeight="1">
      <c r="A6" s="4" t="s">
        <v>4</v>
      </c>
      <c r="B6" s="1"/>
    </row>
    <row r="7" spans="1:2" ht="19.5" customHeight="1">
      <c r="A7" s="4"/>
      <c r="B7" s="1"/>
    </row>
    <row r="8" spans="2:4" ht="19.5" customHeight="1">
      <c r="B8" s="1"/>
      <c r="D8" s="1" t="s">
        <v>1</v>
      </c>
    </row>
    <row r="9" spans="1:2" ht="19.5" customHeight="1">
      <c r="A9" s="1"/>
      <c r="B9" s="1"/>
    </row>
    <row r="10" spans="4:6" ht="19.5" customHeight="1">
      <c r="D10" s="1" t="s">
        <v>2</v>
      </c>
      <c r="F10" s="23" t="s">
        <v>3</v>
      </c>
    </row>
    <row r="11" spans="1:2" ht="19.5" customHeight="1">
      <c r="A11" s="1"/>
      <c r="B11" s="1"/>
    </row>
    <row r="12" spans="1:2" ht="19.5" customHeight="1">
      <c r="A12" s="4" t="s">
        <v>5</v>
      </c>
      <c r="B12" s="1"/>
    </row>
    <row r="13" spans="1:6" s="35" customFormat="1" ht="19.5" customHeight="1">
      <c r="A13" s="5"/>
      <c r="B13" s="6"/>
      <c r="C13" s="5"/>
      <c r="D13" s="3"/>
      <c r="E13" s="5"/>
      <c r="F13" s="5"/>
    </row>
    <row r="14" spans="1:6" s="9" customFormat="1" ht="30" customHeight="1">
      <c r="A14" s="8" t="s">
        <v>6</v>
      </c>
      <c r="B14" s="8" t="s">
        <v>10</v>
      </c>
      <c r="C14" s="8" t="s">
        <v>11</v>
      </c>
      <c r="D14" s="8" t="s">
        <v>12</v>
      </c>
      <c r="E14" s="8" t="s">
        <v>13</v>
      </c>
      <c r="F14" s="24" t="s">
        <v>14</v>
      </c>
    </row>
    <row r="15" spans="1:6" s="9" customFormat="1" ht="30" customHeight="1">
      <c r="A15" s="10" t="s">
        <v>7</v>
      </c>
      <c r="B15" s="40"/>
      <c r="C15" s="40"/>
      <c r="D15" s="40"/>
      <c r="E15" s="12">
        <f>SUM(E16,E19,E22)</f>
        <v>0</v>
      </c>
      <c r="F15" s="36"/>
    </row>
    <row r="16" spans="1:6" s="9" customFormat="1" ht="30" customHeight="1">
      <c r="A16" s="10" t="s">
        <v>31</v>
      </c>
      <c r="B16" s="40"/>
      <c r="C16" s="40"/>
      <c r="D16" s="40"/>
      <c r="E16" s="12">
        <f>SUM(E17:E18)</f>
        <v>0</v>
      </c>
      <c r="F16" s="43" t="s">
        <v>32</v>
      </c>
    </row>
    <row r="17" spans="1:13" s="9" customFormat="1" ht="30" customHeight="1">
      <c r="A17" s="29" t="s">
        <v>29</v>
      </c>
      <c r="B17" s="8" t="s">
        <v>22</v>
      </c>
      <c r="C17" s="8">
        <v>1</v>
      </c>
      <c r="D17" s="41"/>
      <c r="E17" s="13">
        <f>ROUNDUP(C17*D17,-4)</f>
        <v>0</v>
      </c>
      <c r="F17" s="26" t="s">
        <v>46</v>
      </c>
      <c r="L17" s="37"/>
      <c r="M17" s="37"/>
    </row>
    <row r="18" spans="1:17" s="9" customFormat="1" ht="30" customHeight="1">
      <c r="A18" s="29" t="s">
        <v>30</v>
      </c>
      <c r="B18" s="8" t="s">
        <v>22</v>
      </c>
      <c r="C18" s="8">
        <v>1</v>
      </c>
      <c r="D18" s="41"/>
      <c r="E18" s="13">
        <f>ROUNDUP(C18*D18,-4)</f>
        <v>0</v>
      </c>
      <c r="F18" s="26" t="s">
        <v>47</v>
      </c>
      <c r="H18" s="37"/>
      <c r="J18" s="37"/>
      <c r="M18" s="37"/>
      <c r="O18" s="37"/>
      <c r="Q18" s="37"/>
    </row>
    <row r="19" spans="1:13" s="9" customFormat="1" ht="30" customHeight="1">
      <c r="A19" s="10" t="s">
        <v>27</v>
      </c>
      <c r="B19" s="8"/>
      <c r="C19" s="8"/>
      <c r="D19" s="41"/>
      <c r="E19" s="12">
        <f>SUM(E20:E21)</f>
        <v>0</v>
      </c>
      <c r="F19" s="46" t="s">
        <v>25</v>
      </c>
      <c r="M19" s="37"/>
    </row>
    <row r="20" spans="1:13" s="9" customFormat="1" ht="30" customHeight="1">
      <c r="A20" s="29" t="s">
        <v>29</v>
      </c>
      <c r="B20" s="8" t="s">
        <v>21</v>
      </c>
      <c r="C20" s="8">
        <v>1</v>
      </c>
      <c r="D20" s="41"/>
      <c r="E20" s="13"/>
      <c r="F20" s="47"/>
      <c r="M20" s="37"/>
    </row>
    <row r="21" spans="1:16" s="9" customFormat="1" ht="30" customHeight="1">
      <c r="A21" s="29" t="s">
        <v>30</v>
      </c>
      <c r="B21" s="8" t="s">
        <v>21</v>
      </c>
      <c r="C21" s="8">
        <v>1</v>
      </c>
      <c r="D21" s="41"/>
      <c r="E21" s="13"/>
      <c r="F21" s="48"/>
      <c r="G21" s="14"/>
      <c r="H21" s="14"/>
      <c r="I21" s="14"/>
      <c r="L21" s="14"/>
      <c r="M21" s="39"/>
      <c r="N21" s="14"/>
      <c r="O21" s="14"/>
      <c r="P21" s="14"/>
    </row>
    <row r="22" spans="1:16" s="9" customFormat="1" ht="30" customHeight="1">
      <c r="A22" s="10" t="s">
        <v>28</v>
      </c>
      <c r="B22" s="8"/>
      <c r="C22" s="8"/>
      <c r="D22" s="41"/>
      <c r="E22" s="12">
        <f>SUM(E23:E24)</f>
        <v>0</v>
      </c>
      <c r="F22" s="46" t="s">
        <v>35</v>
      </c>
      <c r="G22" s="14"/>
      <c r="H22" s="14"/>
      <c r="I22" s="14"/>
      <c r="L22" s="14"/>
      <c r="M22" s="39"/>
      <c r="N22" s="14"/>
      <c r="O22" s="14"/>
      <c r="P22" s="14"/>
    </row>
    <row r="23" spans="1:9" s="9" customFormat="1" ht="30" customHeight="1">
      <c r="A23" s="29" t="s">
        <v>29</v>
      </c>
      <c r="B23" s="8" t="s">
        <v>22</v>
      </c>
      <c r="C23" s="8">
        <v>1</v>
      </c>
      <c r="D23" s="41"/>
      <c r="E23" s="13">
        <f>ROUNDUP(C23*D23,-3)</f>
        <v>0</v>
      </c>
      <c r="F23" s="47"/>
      <c r="I23" s="14"/>
    </row>
    <row r="24" spans="1:13" s="9" customFormat="1" ht="30" customHeight="1">
      <c r="A24" s="29" t="s">
        <v>30</v>
      </c>
      <c r="B24" s="8" t="s">
        <v>22</v>
      </c>
      <c r="C24" s="8">
        <v>1</v>
      </c>
      <c r="D24" s="41"/>
      <c r="E24" s="13">
        <f>ROUNDUP(C24*D24,-3)</f>
        <v>0</v>
      </c>
      <c r="F24" s="48"/>
      <c r="M24" s="38"/>
    </row>
    <row r="25" spans="1:6" s="9" customFormat="1" ht="30" customHeight="1">
      <c r="A25" s="10" t="s">
        <v>18</v>
      </c>
      <c r="B25" s="8"/>
      <c r="C25" s="8"/>
      <c r="D25" s="41"/>
      <c r="E25" s="12">
        <f>SUM(E26:E27)</f>
        <v>0</v>
      </c>
      <c r="F25" s="25"/>
    </row>
    <row r="26" spans="1:6" s="9" customFormat="1" ht="30" customHeight="1">
      <c r="A26" s="29" t="s">
        <v>33</v>
      </c>
      <c r="B26" s="8" t="s">
        <v>23</v>
      </c>
      <c r="C26" s="8">
        <v>43</v>
      </c>
      <c r="D26" s="41"/>
      <c r="E26" s="13">
        <f>ROUNDUP(C26*D26,-4)</f>
        <v>0</v>
      </c>
      <c r="F26" s="26" t="s">
        <v>48</v>
      </c>
    </row>
    <row r="27" spans="1:6" s="9" customFormat="1" ht="30" customHeight="1">
      <c r="A27" s="29" t="s">
        <v>34</v>
      </c>
      <c r="B27" s="8" t="s">
        <v>23</v>
      </c>
      <c r="C27" s="8">
        <v>43</v>
      </c>
      <c r="D27" s="41"/>
      <c r="E27" s="13">
        <f>ROUNDUP(C27*D27,-4)</f>
        <v>0</v>
      </c>
      <c r="F27" s="26" t="s">
        <v>49</v>
      </c>
    </row>
    <row r="28" spans="1:6" s="9" customFormat="1" ht="30" customHeight="1">
      <c r="A28" s="30" t="s">
        <v>19</v>
      </c>
      <c r="B28" s="8" t="s">
        <v>23</v>
      </c>
      <c r="C28" s="8">
        <v>39</v>
      </c>
      <c r="D28" s="41"/>
      <c r="E28" s="13"/>
      <c r="F28" s="26" t="s">
        <v>42</v>
      </c>
    </row>
    <row r="29" spans="1:9" s="9" customFormat="1" ht="30" customHeight="1">
      <c r="A29" s="15" t="s">
        <v>8</v>
      </c>
      <c r="B29" s="8"/>
      <c r="C29" s="8"/>
      <c r="D29" s="41"/>
      <c r="E29" s="12">
        <f>SUM(E30:E31)</f>
        <v>0</v>
      </c>
      <c r="F29" s="26"/>
      <c r="G29" s="14"/>
      <c r="H29" s="14"/>
      <c r="I29" s="14"/>
    </row>
    <row r="30" spans="1:6" s="9" customFormat="1" ht="30" customHeight="1">
      <c r="A30" s="29" t="s">
        <v>29</v>
      </c>
      <c r="B30" s="8" t="s">
        <v>26</v>
      </c>
      <c r="C30" s="44">
        <v>21000</v>
      </c>
      <c r="D30" s="41"/>
      <c r="E30" s="13">
        <f>ROUNDUP(C30*D30,-4)</f>
        <v>0</v>
      </c>
      <c r="F30" s="26" t="s">
        <v>24</v>
      </c>
    </row>
    <row r="31" spans="1:6" s="9" customFormat="1" ht="30" customHeight="1">
      <c r="A31" s="29" t="s">
        <v>30</v>
      </c>
      <c r="B31" s="8" t="s">
        <v>26</v>
      </c>
      <c r="C31" s="44">
        <v>28000</v>
      </c>
      <c r="D31" s="41"/>
      <c r="E31" s="13">
        <f>ROUNDUP(C31*D31,-4)</f>
        <v>0</v>
      </c>
      <c r="F31" s="26" t="s">
        <v>24</v>
      </c>
    </row>
    <row r="32" spans="1:6" s="9" customFormat="1" ht="30" customHeight="1">
      <c r="A32" s="16" t="s">
        <v>9</v>
      </c>
      <c r="B32" s="8" t="s">
        <v>21</v>
      </c>
      <c r="C32" s="8">
        <v>1</v>
      </c>
      <c r="D32" s="41"/>
      <c r="E32" s="12"/>
      <c r="F32" s="27"/>
    </row>
    <row r="33" spans="1:6" s="9" customFormat="1" ht="30" customHeight="1">
      <c r="A33" s="16" t="s">
        <v>16</v>
      </c>
      <c r="B33" s="11"/>
      <c r="C33" s="17"/>
      <c r="D33" s="12"/>
      <c r="E33" s="12">
        <f>(ROUNDDOWN(SUM(E15,E25,E30,E32)*F33,0))</f>
        <v>0</v>
      </c>
      <c r="F33" s="27">
        <v>0.08</v>
      </c>
    </row>
    <row r="34" spans="1:6" s="9" customFormat="1" ht="30" customHeight="1">
      <c r="A34" s="31" t="s">
        <v>15</v>
      </c>
      <c r="B34" s="8"/>
      <c r="C34" s="18"/>
      <c r="D34" s="13"/>
      <c r="E34" s="12">
        <f>SUM(E15,E25,E29,E32,E33)</f>
        <v>0</v>
      </c>
      <c r="F34" s="28"/>
    </row>
    <row r="35" ht="25.5" customHeight="1"/>
    <row r="36" ht="14.25">
      <c r="E36" s="32"/>
    </row>
    <row r="38" spans="5:6" ht="14.25">
      <c r="E38" s="32"/>
      <c r="F38" s="32"/>
    </row>
    <row r="39" ht="14.25">
      <c r="E39" s="32"/>
    </row>
    <row r="40" ht="14.25">
      <c r="F40" s="7"/>
    </row>
  </sheetData>
  <sheetProtection/>
  <mergeCells count="4">
    <mergeCell ref="F19:F21"/>
    <mergeCell ref="F22:F24"/>
    <mergeCell ref="A2:F2"/>
    <mergeCell ref="A4:F4"/>
  </mergeCells>
  <printOptions/>
  <pageMargins left="0.3937007874015748" right="0.1968503937007874" top="0.1968503937007874" bottom="0.1968503937007874" header="0.1574803149606299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Zeros="0" zoomScalePageLayoutView="0" workbookViewId="0" topLeftCell="A19">
      <selection activeCell="E8" sqref="E8"/>
    </sheetView>
  </sheetViews>
  <sheetFormatPr defaultColWidth="8.796875" defaultRowHeight="14.25"/>
  <cols>
    <col min="1" max="1" width="24.69921875" style="2" customWidth="1"/>
    <col min="2" max="2" width="6.8984375" style="7" customWidth="1"/>
    <col min="3" max="3" width="6.59765625" style="2" customWidth="1"/>
    <col min="4" max="4" width="9.3984375" style="3" customWidth="1"/>
    <col min="5" max="5" width="10.59765625" style="2" customWidth="1"/>
    <col min="6" max="6" width="41.19921875" style="2" customWidth="1"/>
    <col min="7" max="10" width="9" style="2" customWidth="1"/>
    <col min="11" max="16384" width="9" style="34" customWidth="1"/>
  </cols>
  <sheetData>
    <row r="1" spans="1:10" s="33" customFormat="1" ht="19.5" customHeight="1">
      <c r="A1" s="19" t="s">
        <v>17</v>
      </c>
      <c r="B1" s="20"/>
      <c r="C1" s="21"/>
      <c r="D1" s="22"/>
      <c r="E1" s="21"/>
      <c r="F1" s="21"/>
      <c r="G1" s="21"/>
      <c r="H1" s="21"/>
      <c r="I1" s="21"/>
      <c r="J1" s="21"/>
    </row>
    <row r="2" spans="1:6" ht="19.5" customHeight="1">
      <c r="A2" s="58" t="s">
        <v>38</v>
      </c>
      <c r="B2" s="58"/>
      <c r="C2" s="58"/>
      <c r="D2" s="58"/>
      <c r="E2" s="58"/>
      <c r="F2" s="58"/>
    </row>
    <row r="3" spans="1:2" ht="19.5" customHeight="1">
      <c r="A3" s="1"/>
      <c r="B3" s="1"/>
    </row>
    <row r="4" spans="1:6" ht="19.5" customHeight="1">
      <c r="A4" s="59" t="s">
        <v>0</v>
      </c>
      <c r="B4" s="59"/>
      <c r="C4" s="59"/>
      <c r="D4" s="59"/>
      <c r="E4" s="59"/>
      <c r="F4" s="59"/>
    </row>
    <row r="5" spans="1:2" ht="19.5" customHeight="1">
      <c r="A5" s="1"/>
      <c r="B5" s="3"/>
    </row>
    <row r="6" spans="1:2" ht="19.5" customHeight="1">
      <c r="A6" s="4" t="s">
        <v>4</v>
      </c>
      <c r="B6" s="1"/>
    </row>
    <row r="7" spans="1:2" ht="19.5" customHeight="1">
      <c r="A7" s="4"/>
      <c r="B7" s="1"/>
    </row>
    <row r="8" spans="2:4" ht="19.5" customHeight="1">
      <c r="B8" s="1"/>
      <c r="D8" s="1" t="s">
        <v>1</v>
      </c>
    </row>
    <row r="9" spans="1:2" ht="19.5" customHeight="1">
      <c r="A9" s="1"/>
      <c r="B9" s="1"/>
    </row>
    <row r="10" spans="4:6" ht="19.5" customHeight="1">
      <c r="D10" s="1" t="s">
        <v>2</v>
      </c>
      <c r="F10" s="23" t="s">
        <v>3</v>
      </c>
    </row>
    <row r="11" spans="1:2" ht="19.5" customHeight="1">
      <c r="A11" s="1"/>
      <c r="B11" s="1"/>
    </row>
    <row r="12" spans="1:2" ht="19.5" customHeight="1">
      <c r="A12" s="4" t="s">
        <v>5</v>
      </c>
      <c r="B12" s="1"/>
    </row>
    <row r="13" spans="1:10" s="35" customFormat="1" ht="19.5" customHeight="1">
      <c r="A13" s="5"/>
      <c r="B13" s="6"/>
      <c r="C13" s="5"/>
      <c r="D13" s="3"/>
      <c r="E13" s="5"/>
      <c r="F13" s="5"/>
      <c r="G13" s="5"/>
      <c r="H13" s="5"/>
      <c r="I13" s="5"/>
      <c r="J13" s="5"/>
    </row>
    <row r="14" spans="1:6" s="9" customFormat="1" ht="30" customHeight="1">
      <c r="A14" s="8" t="s">
        <v>6</v>
      </c>
      <c r="B14" s="8" t="s">
        <v>10</v>
      </c>
      <c r="C14" s="8" t="s">
        <v>11</v>
      </c>
      <c r="D14" s="8" t="s">
        <v>12</v>
      </c>
      <c r="E14" s="8" t="s">
        <v>13</v>
      </c>
      <c r="F14" s="24" t="s">
        <v>14</v>
      </c>
    </row>
    <row r="15" spans="1:6" s="9" customFormat="1" ht="30" customHeight="1">
      <c r="A15" s="10" t="str">
        <f>'業務見積書（１年目）'!A15</f>
        <v>車両費</v>
      </c>
      <c r="B15" s="40"/>
      <c r="C15" s="40"/>
      <c r="D15" s="40"/>
      <c r="E15" s="12">
        <f>SUM(E16,E19,E22)</f>
        <v>0</v>
      </c>
      <c r="F15" s="10"/>
    </row>
    <row r="16" spans="1:6" s="9" customFormat="1" ht="30" customHeight="1">
      <c r="A16" s="10" t="str">
        <f>'業務見積書（１年目）'!A16</f>
        <v>　車両使用料（損料）</v>
      </c>
      <c r="B16" s="42"/>
      <c r="C16" s="42"/>
      <c r="D16" s="42"/>
      <c r="E16" s="12">
        <f>SUM(E17:E18)</f>
        <v>0</v>
      </c>
      <c r="F16" s="10"/>
    </row>
    <row r="17" spans="1:10" s="9" customFormat="1" ht="30" customHeight="1">
      <c r="A17" s="29" t="str">
        <f>'業務見積書（１年目）'!A17</f>
        <v>三秋・八倉線用車両</v>
      </c>
      <c r="B17" s="8" t="str">
        <f>'業務見積書（１年目）'!B17</f>
        <v>台・年</v>
      </c>
      <c r="C17" s="8">
        <f>'業務見積書（１年目）'!C17</f>
        <v>1</v>
      </c>
      <c r="D17" s="41">
        <f>'業務見積書（１年目）'!D17</f>
        <v>0</v>
      </c>
      <c r="E17" s="13">
        <f>ROUNDUP(C17*D17,-4)</f>
        <v>0</v>
      </c>
      <c r="F17" s="26" t="str">
        <f>'業務見積書（１年目）'!F17</f>
        <v>マイクロバス標準ボディ　人乗り
車検・故障・事故等における代替車両使用料を含む。</v>
      </c>
      <c r="I17" s="37"/>
      <c r="J17" s="37"/>
    </row>
    <row r="18" spans="1:10" s="9" customFormat="1" ht="30" customHeight="1">
      <c r="A18" s="29" t="str">
        <f>'業務見積書（１年目）'!A18</f>
        <v>鵜崎・新川線他用車両</v>
      </c>
      <c r="B18" s="8" t="str">
        <f>'業務見積書（１年目）'!B18</f>
        <v>台・年</v>
      </c>
      <c r="C18" s="8">
        <f>'業務見積書（１年目）'!C18</f>
        <v>1</v>
      </c>
      <c r="D18" s="41">
        <f>'業務見積書（１年目）'!D18</f>
        <v>0</v>
      </c>
      <c r="E18" s="13">
        <f>ROUNDUP(C18*D18,-4)</f>
        <v>0</v>
      </c>
      <c r="F18" s="26" t="str">
        <f>'業務見積書（１年目）'!F18</f>
        <v>トヨタハイエースコミューター14人乗り
車検・故障・事故等における代替車両使用料を含む。</v>
      </c>
      <c r="I18" s="37"/>
      <c r="J18" s="37"/>
    </row>
    <row r="19" spans="1:10" s="9" customFormat="1" ht="30" customHeight="1">
      <c r="A19" s="10" t="str">
        <f>'業務見積書（１年目）'!A19</f>
        <v>　一般乗合バス用整備費</v>
      </c>
      <c r="B19" s="8"/>
      <c r="C19" s="8"/>
      <c r="D19" s="41"/>
      <c r="E19" s="12">
        <f>SUM(E20:E21)</f>
        <v>0</v>
      </c>
      <c r="F19" s="46"/>
      <c r="I19" s="37"/>
      <c r="J19" s="37"/>
    </row>
    <row r="20" spans="1:14" s="9" customFormat="1" ht="30" customHeight="1">
      <c r="A20" s="29" t="str">
        <f>'業務見積書（１年目）'!A20</f>
        <v>三秋・八倉線用車両</v>
      </c>
      <c r="B20" s="8"/>
      <c r="C20" s="8"/>
      <c r="D20" s="41"/>
      <c r="E20" s="13"/>
      <c r="F20" s="47"/>
      <c r="J20" s="37"/>
      <c r="L20" s="37"/>
      <c r="N20" s="37"/>
    </row>
    <row r="21" spans="1:14" s="9" customFormat="1" ht="30" customHeight="1">
      <c r="A21" s="29" t="str">
        <f>'業務見積書（１年目）'!A21</f>
        <v>鵜崎・新川線他用車両</v>
      </c>
      <c r="B21" s="8"/>
      <c r="C21" s="8"/>
      <c r="D21" s="41"/>
      <c r="E21" s="13"/>
      <c r="F21" s="48"/>
      <c r="J21" s="37"/>
      <c r="L21" s="37"/>
      <c r="N21" s="37"/>
    </row>
    <row r="22" spans="1:14" s="9" customFormat="1" ht="30" customHeight="1">
      <c r="A22" s="10" t="str">
        <f>'業務見積書（１年目）'!A22</f>
        <v>　車両維持管理費等</v>
      </c>
      <c r="B22" s="8"/>
      <c r="C22" s="8"/>
      <c r="D22" s="41"/>
      <c r="E22" s="12">
        <f>SUM(E23:E24)</f>
        <v>0</v>
      </c>
      <c r="F22" s="46" t="str">
        <f>'業務見積書（１年目）'!F22</f>
        <v>車両整備・点検、税金（自動車、重量、その他）、保険（自賠責、任意）、消耗品（タイヤ、オイル等）
バス停占用料（年間約20,000円）を含む</v>
      </c>
      <c r="J22" s="37"/>
      <c r="L22" s="37"/>
      <c r="N22" s="37"/>
    </row>
    <row r="23" spans="1:10" s="9" customFormat="1" ht="30" customHeight="1">
      <c r="A23" s="29" t="str">
        <f>'業務見積書（１年目）'!A23</f>
        <v>三秋・八倉線用車両</v>
      </c>
      <c r="B23" s="8" t="str">
        <f>'業務見積書（１年目）'!B23</f>
        <v>台・年</v>
      </c>
      <c r="C23" s="8">
        <f>'業務見積書（１年目）'!C23</f>
        <v>1</v>
      </c>
      <c r="D23" s="41">
        <f>'業務見積書（１年目）'!D23</f>
        <v>0</v>
      </c>
      <c r="E23" s="13">
        <f>ROUNDUP(C23*D23,-3)</f>
        <v>0</v>
      </c>
      <c r="F23" s="47"/>
      <c r="J23" s="37"/>
    </row>
    <row r="24" spans="1:10" s="9" customFormat="1" ht="30" customHeight="1">
      <c r="A24" s="29" t="str">
        <f>'業務見積書（１年目）'!A24</f>
        <v>鵜崎・新川線他用車両</v>
      </c>
      <c r="B24" s="8" t="str">
        <f>'業務見積書（１年目）'!B24</f>
        <v>台・年</v>
      </c>
      <c r="C24" s="8">
        <f>'業務見積書（１年目）'!C24</f>
        <v>1</v>
      </c>
      <c r="D24" s="41">
        <f>'業務見積書（１年目）'!D24</f>
        <v>0</v>
      </c>
      <c r="E24" s="13">
        <f>ROUNDUP(C24*D24,-3)</f>
        <v>0</v>
      </c>
      <c r="F24" s="48"/>
      <c r="J24" s="37"/>
    </row>
    <row r="25" spans="1:10" s="9" customFormat="1" ht="30" customHeight="1">
      <c r="A25" s="10" t="str">
        <f>'業務見積書（１年目）'!A25</f>
        <v>人件費</v>
      </c>
      <c r="B25" s="8">
        <f>'業務見積書（１年目）'!B25</f>
        <v>0</v>
      </c>
      <c r="C25" s="8">
        <f>'業務見積書（１年目）'!C25</f>
        <v>0</v>
      </c>
      <c r="D25" s="41">
        <f>'業務見積書（１年目）'!D25</f>
        <v>0</v>
      </c>
      <c r="E25" s="12">
        <f>SUM(E26:E28)</f>
        <v>0</v>
      </c>
      <c r="F25" s="26">
        <f>'業務見積書（１年目）'!F25</f>
        <v>0</v>
      </c>
      <c r="G25" s="14"/>
      <c r="H25" s="14"/>
      <c r="J25" s="37"/>
    </row>
    <row r="26" spans="1:13" s="9" customFormat="1" ht="30" customHeight="1">
      <c r="A26" s="29" t="str">
        <f>'業務見積書（１年目）'!A26</f>
        <v>三秋・八倉線乗務員</v>
      </c>
      <c r="B26" s="8" t="str">
        <f>'業務見積書（１年目）'!B26</f>
        <v>週</v>
      </c>
      <c r="C26" s="8">
        <v>52</v>
      </c>
      <c r="D26" s="41">
        <f>'業務見積書（１年目）'!D26</f>
        <v>0</v>
      </c>
      <c r="E26" s="13">
        <f>ROUNDUP(C26*D26,-4)</f>
        <v>0</v>
      </c>
      <c r="F26" s="26" t="str">
        <f>'業務見積書（１年目）'!F26</f>
        <v>25時間／週。法定福利費込
回送時間、始業点検他時間（1時間/日）を含む</v>
      </c>
      <c r="G26" s="14"/>
      <c r="H26" s="14"/>
      <c r="I26" s="14"/>
      <c r="J26" s="39"/>
      <c r="K26" s="14"/>
      <c r="L26" s="14"/>
      <c r="M26" s="14"/>
    </row>
    <row r="27" spans="1:13" s="9" customFormat="1" ht="30" customHeight="1">
      <c r="A27" s="29" t="str">
        <f>'業務見積書（１年目）'!A27</f>
        <v>鵜崎・新川線他乗務員</v>
      </c>
      <c r="B27" s="8" t="str">
        <f>'業務見積書（１年目）'!B27</f>
        <v>週</v>
      </c>
      <c r="C27" s="8">
        <v>52</v>
      </c>
      <c r="D27" s="41">
        <f>'業務見積書（１年目）'!D27</f>
        <v>0</v>
      </c>
      <c r="E27" s="13">
        <f>ROUNDUP(C27*D27,-4)</f>
        <v>0</v>
      </c>
      <c r="F27" s="26" t="str">
        <f>'業務見積書（１年目）'!F27</f>
        <v>42時間／週。法定福利費込
回送時間、始業点検他時間（1時間/日）を含む</v>
      </c>
      <c r="G27" s="14"/>
      <c r="H27" s="14"/>
      <c r="I27" s="14"/>
      <c r="J27" s="39"/>
      <c r="K27" s="14"/>
      <c r="L27" s="14"/>
      <c r="M27" s="14"/>
    </row>
    <row r="28" spans="1:13" s="9" customFormat="1" ht="30" customHeight="1">
      <c r="A28" s="30" t="str">
        <f>'業務見積書（１年目）'!A28</f>
        <v>その他人件費</v>
      </c>
      <c r="B28" s="8" t="str">
        <f>'業務見積書（１年目）'!B28</f>
        <v>週</v>
      </c>
      <c r="C28" s="8"/>
      <c r="D28" s="41">
        <f>'業務見積書（１年目）'!D28</f>
        <v>0</v>
      </c>
      <c r="E28" s="13"/>
      <c r="F28" s="26" t="str">
        <f>'業務見積書（１年目）'!F28</f>
        <v>法定福利費込
整備員人件費等は、車両維持管理費に計上</v>
      </c>
      <c r="G28" s="14"/>
      <c r="H28" s="14"/>
      <c r="I28" s="14"/>
      <c r="J28" s="39"/>
      <c r="K28" s="14"/>
      <c r="L28" s="14"/>
      <c r="M28" s="14"/>
    </row>
    <row r="29" spans="1:13" s="9" customFormat="1" ht="30" customHeight="1">
      <c r="A29" s="15" t="str">
        <f>'業務見積書（１年目）'!A29</f>
        <v>燃料費</v>
      </c>
      <c r="B29" s="8">
        <f>'業務見積書（１年目）'!B29</f>
        <v>0</v>
      </c>
      <c r="C29" s="8">
        <f>'業務見積書（１年目）'!C29</f>
        <v>0</v>
      </c>
      <c r="D29" s="41">
        <f>'業務見積書（１年目）'!D29</f>
        <v>0</v>
      </c>
      <c r="E29" s="12">
        <f>SUM(E30:E31)</f>
        <v>0</v>
      </c>
      <c r="F29" s="26">
        <f>'業務見積書（１年目）'!F29</f>
        <v>0</v>
      </c>
      <c r="G29" s="14"/>
      <c r="H29" s="14"/>
      <c r="I29" s="14"/>
      <c r="J29" s="39"/>
      <c r="K29" s="14"/>
      <c r="L29" s="14"/>
      <c r="M29" s="14"/>
    </row>
    <row r="30" spans="1:10" s="9" customFormat="1" ht="30" customHeight="1">
      <c r="A30" s="30" t="str">
        <f>'業務見積書（１年目）'!A30</f>
        <v>三秋・八倉線用車両</v>
      </c>
      <c r="B30" s="8" t="str">
        <f>'業務見積書（１年目）'!B30</f>
        <v>km</v>
      </c>
      <c r="C30" s="44">
        <v>28000</v>
      </c>
      <c r="D30" s="41">
        <f>'業務見積書（１年目）'!D30</f>
        <v>0</v>
      </c>
      <c r="E30" s="13">
        <f>ROUNDUP(C30*D30,-4)</f>
        <v>0</v>
      </c>
      <c r="F30" s="26" t="str">
        <f>'業務見積書（１年目）'!F30</f>
        <v>年間走行距離
回送距離を含む</v>
      </c>
      <c r="G30" s="14"/>
      <c r="H30" s="14"/>
      <c r="J30" s="38"/>
    </row>
    <row r="31" spans="1:10" s="9" customFormat="1" ht="30" customHeight="1">
      <c r="A31" s="30" t="str">
        <f>'業務見積書（１年目）'!A31</f>
        <v>鵜崎・新川線他用車両</v>
      </c>
      <c r="B31" s="8" t="str">
        <f>'業務見積書（１年目）'!B31</f>
        <v>km</v>
      </c>
      <c r="C31" s="44">
        <v>37000</v>
      </c>
      <c r="D31" s="41">
        <f>'業務見積書（１年目）'!D31</f>
        <v>0</v>
      </c>
      <c r="E31" s="13">
        <f>ROUNDUP(C31*D31,-4)</f>
        <v>0</v>
      </c>
      <c r="F31" s="26" t="str">
        <f>'業務見積書（１年目）'!F31</f>
        <v>年間走行距離
回送距離を含む</v>
      </c>
      <c r="G31" s="14"/>
      <c r="H31" s="14"/>
      <c r="J31" s="38"/>
    </row>
    <row r="32" spans="1:8" s="9" customFormat="1" ht="30" customHeight="1">
      <c r="A32" s="16" t="str">
        <f>'業務見積書（１年目）'!A32</f>
        <v>諸経費</v>
      </c>
      <c r="B32" s="8" t="str">
        <f>'業務見積書（１年目）'!B32</f>
        <v>式</v>
      </c>
      <c r="C32" s="8">
        <f>'業務見積書（１年目）'!C32</f>
        <v>1</v>
      </c>
      <c r="D32" s="41">
        <f>'業務見積書（１年目）'!D32</f>
        <v>0</v>
      </c>
      <c r="E32" s="12"/>
      <c r="F32" s="26">
        <f>'業務見積書（１年目）'!F32</f>
        <v>0</v>
      </c>
      <c r="G32" s="14"/>
      <c r="H32" s="14"/>
    </row>
    <row r="33" spans="1:10" s="9" customFormat="1" ht="30" customHeight="1">
      <c r="A33" s="16" t="str">
        <f>'業務見積書（１年目）'!A33</f>
        <v>消費税</v>
      </c>
      <c r="B33" s="8">
        <f>'業務見積書（１年目）'!B33</f>
        <v>0</v>
      </c>
      <c r="C33" s="8">
        <f>'業務見積書（１年目）'!C33</f>
        <v>0</v>
      </c>
      <c r="D33" s="41">
        <f>'業務見積書（１年目）'!D33</f>
        <v>0</v>
      </c>
      <c r="E33" s="12">
        <f>(ROUNDDOWN(SUM(E15,E25,E30,E32)*F33,0))</f>
        <v>0</v>
      </c>
      <c r="F33" s="27">
        <v>0.08</v>
      </c>
      <c r="G33" s="14"/>
      <c r="H33" s="14"/>
      <c r="I33" s="14"/>
      <c r="J33" s="14"/>
    </row>
    <row r="34" spans="1:10" s="9" customFormat="1" ht="30" customHeight="1">
      <c r="A34" s="11" t="str">
        <f>'業務見積書（１年目）'!A34</f>
        <v>合　計</v>
      </c>
      <c r="B34" s="8"/>
      <c r="C34" s="18"/>
      <c r="D34" s="13"/>
      <c r="E34" s="12">
        <f>SUM(E15,E25,E29,E32,E33)</f>
        <v>0</v>
      </c>
      <c r="F34" s="28"/>
      <c r="G34" s="14"/>
      <c r="H34" s="14"/>
      <c r="I34" s="14"/>
      <c r="J34" s="14"/>
    </row>
    <row r="35" ht="25.5" customHeight="1"/>
    <row r="36" ht="14.25">
      <c r="E36" s="32"/>
    </row>
    <row r="38" spans="5:6" ht="14.25">
      <c r="E38" s="32"/>
      <c r="F38" s="32"/>
    </row>
    <row r="39" ht="14.25">
      <c r="E39" s="32"/>
    </row>
    <row r="40" ht="14.25">
      <c r="F40" s="7"/>
    </row>
  </sheetData>
  <sheetProtection/>
  <mergeCells count="4">
    <mergeCell ref="F19:F21"/>
    <mergeCell ref="F22:F24"/>
    <mergeCell ref="A2:F2"/>
    <mergeCell ref="A4:F4"/>
  </mergeCells>
  <printOptions/>
  <pageMargins left="0.3937007874015748" right="0.1968503937007874" top="0.1968503937007874" bottom="0.1968503937007874" header="0.1574803149606299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showZeros="0" zoomScalePageLayoutView="0" workbookViewId="0" topLeftCell="A19">
      <selection activeCell="E9" sqref="E9"/>
    </sheetView>
  </sheetViews>
  <sheetFormatPr defaultColWidth="8.796875" defaultRowHeight="14.25"/>
  <cols>
    <col min="1" max="1" width="24.69921875" style="2" customWidth="1"/>
    <col min="2" max="2" width="6.8984375" style="7" customWidth="1"/>
    <col min="3" max="3" width="6.59765625" style="2" customWidth="1"/>
    <col min="4" max="4" width="9.3984375" style="3" customWidth="1"/>
    <col min="5" max="5" width="10.59765625" style="2" customWidth="1"/>
    <col min="6" max="6" width="41.19921875" style="2" customWidth="1"/>
    <col min="7" max="10" width="9" style="2" customWidth="1"/>
    <col min="11" max="16384" width="9" style="34" customWidth="1"/>
  </cols>
  <sheetData>
    <row r="1" spans="1:10" s="33" customFormat="1" ht="19.5" customHeight="1">
      <c r="A1" s="19" t="s">
        <v>17</v>
      </c>
      <c r="B1" s="20"/>
      <c r="C1" s="21"/>
      <c r="D1" s="22"/>
      <c r="E1" s="21"/>
      <c r="F1" s="21"/>
      <c r="G1" s="21"/>
      <c r="H1" s="21"/>
      <c r="I1" s="21"/>
      <c r="J1" s="21"/>
    </row>
    <row r="2" spans="1:6" ht="19.5" customHeight="1">
      <c r="A2" s="58" t="s">
        <v>39</v>
      </c>
      <c r="B2" s="58"/>
      <c r="C2" s="58"/>
      <c r="D2" s="58"/>
      <c r="E2" s="58"/>
      <c r="F2" s="58"/>
    </row>
    <row r="3" spans="1:2" ht="19.5" customHeight="1">
      <c r="A3" s="1"/>
      <c r="B3" s="1"/>
    </row>
    <row r="4" spans="1:6" ht="19.5" customHeight="1">
      <c r="A4" s="59" t="s">
        <v>0</v>
      </c>
      <c r="B4" s="59"/>
      <c r="C4" s="59"/>
      <c r="D4" s="59"/>
      <c r="E4" s="59"/>
      <c r="F4" s="59"/>
    </row>
    <row r="5" spans="1:2" ht="19.5" customHeight="1">
      <c r="A5" s="1"/>
      <c r="B5" s="3"/>
    </row>
    <row r="6" spans="1:2" ht="19.5" customHeight="1">
      <c r="A6" s="4" t="s">
        <v>4</v>
      </c>
      <c r="B6" s="1"/>
    </row>
    <row r="7" spans="1:2" ht="19.5" customHeight="1">
      <c r="A7" s="4"/>
      <c r="B7" s="1"/>
    </row>
    <row r="8" spans="2:4" ht="19.5" customHeight="1">
      <c r="B8" s="1"/>
      <c r="D8" s="1" t="s">
        <v>1</v>
      </c>
    </row>
    <row r="9" spans="1:2" ht="19.5" customHeight="1">
      <c r="A9" s="1"/>
      <c r="B9" s="1"/>
    </row>
    <row r="10" spans="4:6" ht="19.5" customHeight="1">
      <c r="D10" s="1" t="s">
        <v>2</v>
      </c>
      <c r="F10" s="23" t="s">
        <v>3</v>
      </c>
    </row>
    <row r="11" spans="1:2" ht="19.5" customHeight="1">
      <c r="A11" s="1"/>
      <c r="B11" s="1"/>
    </row>
    <row r="12" spans="1:2" ht="19.5" customHeight="1">
      <c r="A12" s="4" t="s">
        <v>5</v>
      </c>
      <c r="B12" s="1"/>
    </row>
    <row r="13" spans="1:10" s="35" customFormat="1" ht="19.5" customHeight="1">
      <c r="A13" s="5"/>
      <c r="B13" s="6"/>
      <c r="C13" s="5"/>
      <c r="D13" s="3"/>
      <c r="E13" s="5"/>
      <c r="F13" s="5"/>
      <c r="G13" s="5"/>
      <c r="H13" s="5"/>
      <c r="I13" s="5"/>
      <c r="J13" s="5"/>
    </row>
    <row r="14" spans="1:6" s="9" customFormat="1" ht="30" customHeight="1">
      <c r="A14" s="8" t="s">
        <v>6</v>
      </c>
      <c r="B14" s="8" t="s">
        <v>10</v>
      </c>
      <c r="C14" s="8" t="s">
        <v>11</v>
      </c>
      <c r="D14" s="8" t="s">
        <v>12</v>
      </c>
      <c r="E14" s="8" t="s">
        <v>13</v>
      </c>
      <c r="F14" s="24" t="s">
        <v>14</v>
      </c>
    </row>
    <row r="15" spans="1:6" s="9" customFormat="1" ht="30" customHeight="1">
      <c r="A15" s="10" t="str">
        <f>'業務見積書（１年目）'!A15</f>
        <v>車両費</v>
      </c>
      <c r="B15" s="40"/>
      <c r="C15" s="40"/>
      <c r="D15" s="40"/>
      <c r="E15" s="12">
        <f>SUM(E16,E19,E22)</f>
        <v>0</v>
      </c>
      <c r="F15" s="10"/>
    </row>
    <row r="16" spans="1:6" s="9" customFormat="1" ht="30" customHeight="1">
      <c r="A16" s="10" t="str">
        <f>'業務見積書（１年目）'!A16</f>
        <v>　車両使用料（損料）</v>
      </c>
      <c r="B16" s="42"/>
      <c r="C16" s="42"/>
      <c r="D16" s="42"/>
      <c r="E16" s="12">
        <f>SUM(E17:E18)</f>
        <v>0</v>
      </c>
      <c r="F16" s="10"/>
    </row>
    <row r="17" spans="1:10" s="9" customFormat="1" ht="30" customHeight="1">
      <c r="A17" s="29" t="str">
        <f>'業務見積書（１年目）'!A17</f>
        <v>三秋・八倉線用車両</v>
      </c>
      <c r="B17" s="8" t="str">
        <f>'業務見積書（１年目）'!B17</f>
        <v>台・年</v>
      </c>
      <c r="C17" s="8">
        <f>'業務見積書（１年目）'!C17</f>
        <v>1</v>
      </c>
      <c r="D17" s="41">
        <f>'業務見積書（１年目）'!D17</f>
        <v>0</v>
      </c>
      <c r="E17" s="13">
        <f>ROUNDUP(C17*D17,-4)</f>
        <v>0</v>
      </c>
      <c r="F17" s="26" t="str">
        <f>'業務見積書（１年目）'!F17</f>
        <v>マイクロバス標準ボディ　人乗り
車検・故障・事故等における代替車両使用料を含む。</v>
      </c>
      <c r="I17" s="37"/>
      <c r="J17" s="37"/>
    </row>
    <row r="18" spans="1:10" s="9" customFormat="1" ht="30" customHeight="1">
      <c r="A18" s="29" t="str">
        <f>'業務見積書（１年目）'!A18</f>
        <v>鵜崎・新川線他用車両</v>
      </c>
      <c r="B18" s="8" t="str">
        <f>'業務見積書（１年目）'!B18</f>
        <v>台・年</v>
      </c>
      <c r="C18" s="8">
        <f>'業務見積書（１年目）'!C18</f>
        <v>1</v>
      </c>
      <c r="D18" s="41">
        <f>'業務見積書（１年目）'!D18</f>
        <v>0</v>
      </c>
      <c r="E18" s="13">
        <f>ROUNDUP(C18*D18,-4)</f>
        <v>0</v>
      </c>
      <c r="F18" s="26" t="str">
        <f>'業務見積書（１年目）'!F18</f>
        <v>トヨタハイエースコミューター14人乗り
車検・故障・事故等における代替車両使用料を含む。</v>
      </c>
      <c r="I18" s="37"/>
      <c r="J18" s="37"/>
    </row>
    <row r="19" spans="1:10" s="9" customFormat="1" ht="30" customHeight="1">
      <c r="A19" s="10" t="str">
        <f>'業務見積書（１年目）'!A19</f>
        <v>　一般乗合バス用整備費</v>
      </c>
      <c r="B19" s="8"/>
      <c r="C19" s="8"/>
      <c r="D19" s="41"/>
      <c r="E19" s="12">
        <f>SUM(E20:E21)</f>
        <v>0</v>
      </c>
      <c r="F19" s="46"/>
      <c r="I19" s="37"/>
      <c r="J19" s="37"/>
    </row>
    <row r="20" spans="1:14" s="9" customFormat="1" ht="30" customHeight="1">
      <c r="A20" s="29" t="str">
        <f>'業務見積書（１年目）'!A20</f>
        <v>三秋・八倉線用車両</v>
      </c>
      <c r="B20" s="8"/>
      <c r="C20" s="8"/>
      <c r="D20" s="41"/>
      <c r="E20" s="13"/>
      <c r="F20" s="47"/>
      <c r="J20" s="37"/>
      <c r="L20" s="37"/>
      <c r="N20" s="37"/>
    </row>
    <row r="21" spans="1:14" s="9" customFormat="1" ht="30" customHeight="1">
      <c r="A21" s="29" t="str">
        <f>'業務見積書（１年目）'!A21</f>
        <v>鵜崎・新川線他用車両</v>
      </c>
      <c r="B21" s="8"/>
      <c r="C21" s="8"/>
      <c r="D21" s="41"/>
      <c r="E21" s="13"/>
      <c r="F21" s="48"/>
      <c r="J21" s="37"/>
      <c r="L21" s="37"/>
      <c r="N21" s="37"/>
    </row>
    <row r="22" spans="1:14" s="9" customFormat="1" ht="30" customHeight="1">
      <c r="A22" s="10" t="str">
        <f>'業務見積書（１年目）'!A22</f>
        <v>　車両維持管理費等</v>
      </c>
      <c r="B22" s="8"/>
      <c r="C22" s="8"/>
      <c r="D22" s="41"/>
      <c r="E22" s="12">
        <f>SUM(E23:E24)</f>
        <v>0</v>
      </c>
      <c r="F22" s="46" t="str">
        <f>'業務見積書（１年目）'!F22</f>
        <v>車両整備・点検、税金（自動車、重量、その他）、保険（自賠責、任意）、消耗品（タイヤ、オイル等）
バス停占用料（年間約20,000円）を含む</v>
      </c>
      <c r="J22" s="37"/>
      <c r="L22" s="37"/>
      <c r="N22" s="37"/>
    </row>
    <row r="23" spans="1:10" s="9" customFormat="1" ht="30" customHeight="1">
      <c r="A23" s="29" t="str">
        <f>'業務見積書（１年目）'!A23</f>
        <v>三秋・八倉線用車両</v>
      </c>
      <c r="B23" s="8" t="str">
        <f>'業務見積書（１年目）'!B23</f>
        <v>台・年</v>
      </c>
      <c r="C23" s="8">
        <f>'業務見積書（１年目）'!C23</f>
        <v>1</v>
      </c>
      <c r="D23" s="41">
        <f>'業務見積書（１年目）'!D23</f>
        <v>0</v>
      </c>
      <c r="E23" s="13">
        <f>ROUNDUP(C23*D23,-3)</f>
        <v>0</v>
      </c>
      <c r="F23" s="47"/>
      <c r="J23" s="37"/>
    </row>
    <row r="24" spans="1:10" s="9" customFormat="1" ht="30" customHeight="1">
      <c r="A24" s="29" t="str">
        <f>'業務見積書（１年目）'!A24</f>
        <v>鵜崎・新川線他用車両</v>
      </c>
      <c r="B24" s="8" t="str">
        <f>'業務見積書（１年目）'!B24</f>
        <v>台・年</v>
      </c>
      <c r="C24" s="8">
        <f>'業務見積書（１年目）'!C24</f>
        <v>1</v>
      </c>
      <c r="D24" s="41">
        <f>'業務見積書（１年目）'!D24</f>
        <v>0</v>
      </c>
      <c r="E24" s="13">
        <f>ROUNDUP(C24*D24,-3)</f>
        <v>0</v>
      </c>
      <c r="F24" s="48"/>
      <c r="J24" s="37"/>
    </row>
    <row r="25" spans="1:10" s="9" customFormat="1" ht="30" customHeight="1">
      <c r="A25" s="10" t="str">
        <f>'業務見積書（１年目）'!A25</f>
        <v>人件費</v>
      </c>
      <c r="B25" s="8">
        <f>'業務見積書（１年目）'!B25</f>
        <v>0</v>
      </c>
      <c r="C25" s="8">
        <f>'業務見積書（１年目）'!C25</f>
        <v>0</v>
      </c>
      <c r="D25" s="41">
        <f>'業務見積書（１年目）'!D25</f>
        <v>0</v>
      </c>
      <c r="E25" s="12">
        <f>SUM(E26:E28)</f>
        <v>0</v>
      </c>
      <c r="F25" s="26">
        <f>'業務見積書（１年目）'!F25</f>
        <v>0</v>
      </c>
      <c r="G25" s="14"/>
      <c r="H25" s="14"/>
      <c r="J25" s="37"/>
    </row>
    <row r="26" spans="1:13" s="9" customFormat="1" ht="30" customHeight="1">
      <c r="A26" s="29" t="str">
        <f>'業務見積書（１年目）'!A26</f>
        <v>三秋・八倉線乗務員</v>
      </c>
      <c r="B26" s="8" t="str">
        <f>'業務見積書（１年目）'!B26</f>
        <v>週</v>
      </c>
      <c r="C26" s="8">
        <v>52</v>
      </c>
      <c r="D26" s="41">
        <f>'業務見積書（１年目）'!D26</f>
        <v>0</v>
      </c>
      <c r="E26" s="13">
        <f>ROUNDUP(C26*D26,-4)</f>
        <v>0</v>
      </c>
      <c r="F26" s="26" t="str">
        <f>'業務見積書（１年目）'!F26</f>
        <v>25時間／週。法定福利費込
回送時間、始業点検他時間（1時間/日）を含む</v>
      </c>
      <c r="G26" s="14"/>
      <c r="H26" s="14"/>
      <c r="I26" s="14"/>
      <c r="J26" s="39"/>
      <c r="K26" s="14"/>
      <c r="L26" s="14"/>
      <c r="M26" s="14"/>
    </row>
    <row r="27" spans="1:13" s="9" customFormat="1" ht="30" customHeight="1">
      <c r="A27" s="29" t="str">
        <f>'業務見積書（１年目）'!A27</f>
        <v>鵜崎・新川線他乗務員</v>
      </c>
      <c r="B27" s="8" t="str">
        <f>'業務見積書（１年目）'!B27</f>
        <v>週</v>
      </c>
      <c r="C27" s="8">
        <v>52</v>
      </c>
      <c r="D27" s="41">
        <f>'業務見積書（１年目）'!D27</f>
        <v>0</v>
      </c>
      <c r="E27" s="13">
        <f>ROUNDUP(C27*D27,-4)</f>
        <v>0</v>
      </c>
      <c r="F27" s="26" t="str">
        <f>'業務見積書（１年目）'!F27</f>
        <v>42時間／週。法定福利費込
回送時間、始業点検他時間（1時間/日）を含む</v>
      </c>
      <c r="G27" s="14"/>
      <c r="H27" s="14"/>
      <c r="I27" s="14"/>
      <c r="J27" s="39"/>
      <c r="K27" s="14"/>
      <c r="L27" s="14"/>
      <c r="M27" s="14"/>
    </row>
    <row r="28" spans="1:13" s="9" customFormat="1" ht="30" customHeight="1">
      <c r="A28" s="30" t="str">
        <f>'業務見積書（１年目）'!A28</f>
        <v>その他人件費</v>
      </c>
      <c r="B28" s="8" t="str">
        <f>'業務見積書（１年目）'!B28</f>
        <v>週</v>
      </c>
      <c r="C28" s="8"/>
      <c r="D28" s="41">
        <f>'業務見積書（１年目）'!D28</f>
        <v>0</v>
      </c>
      <c r="E28" s="13"/>
      <c r="F28" s="26" t="str">
        <f>'業務見積書（１年目）'!F28</f>
        <v>法定福利費込
整備員人件費等は、車両維持管理費に計上</v>
      </c>
      <c r="G28" s="14"/>
      <c r="H28" s="14"/>
      <c r="I28" s="14"/>
      <c r="J28" s="39"/>
      <c r="K28" s="14"/>
      <c r="L28" s="14"/>
      <c r="M28" s="14"/>
    </row>
    <row r="29" spans="1:13" s="9" customFormat="1" ht="30" customHeight="1">
      <c r="A29" s="15" t="str">
        <f>'業務見積書（１年目）'!A29</f>
        <v>燃料費</v>
      </c>
      <c r="B29" s="8">
        <f>'業務見積書（１年目）'!B29</f>
        <v>0</v>
      </c>
      <c r="C29" s="8">
        <f>'業務見積書（１年目）'!C29</f>
        <v>0</v>
      </c>
      <c r="D29" s="41">
        <f>'業務見積書（１年目）'!D29</f>
        <v>0</v>
      </c>
      <c r="E29" s="12">
        <f>SUM(E30:E31)</f>
        <v>0</v>
      </c>
      <c r="F29" s="26">
        <f>'業務見積書（１年目）'!F29</f>
        <v>0</v>
      </c>
      <c r="G29" s="14"/>
      <c r="H29" s="14"/>
      <c r="I29" s="14"/>
      <c r="J29" s="39"/>
      <c r="K29" s="14"/>
      <c r="L29" s="14"/>
      <c r="M29" s="14"/>
    </row>
    <row r="30" spans="1:10" s="9" customFormat="1" ht="30" customHeight="1">
      <c r="A30" s="30" t="str">
        <f>'業務見積書（１年目）'!A30</f>
        <v>三秋・八倉線用車両</v>
      </c>
      <c r="B30" s="8" t="str">
        <f>'業務見積書（１年目）'!B30</f>
        <v>km</v>
      </c>
      <c r="C30" s="44">
        <v>28000</v>
      </c>
      <c r="D30" s="41">
        <f>'業務見積書（１年目）'!D30</f>
        <v>0</v>
      </c>
      <c r="E30" s="13">
        <f>ROUNDUP(C30*D30,-4)</f>
        <v>0</v>
      </c>
      <c r="F30" s="26" t="str">
        <f>'業務見積書（１年目）'!F30</f>
        <v>年間走行距離
回送距離を含む</v>
      </c>
      <c r="G30" s="14"/>
      <c r="H30" s="14"/>
      <c r="J30" s="38"/>
    </row>
    <row r="31" spans="1:10" s="9" customFormat="1" ht="30" customHeight="1">
      <c r="A31" s="30" t="str">
        <f>'業務見積書（１年目）'!A31</f>
        <v>鵜崎・新川線他用車両</v>
      </c>
      <c r="B31" s="8" t="str">
        <f>'業務見積書（１年目）'!B31</f>
        <v>km</v>
      </c>
      <c r="C31" s="44">
        <v>37000</v>
      </c>
      <c r="D31" s="41">
        <f>'業務見積書（１年目）'!D31</f>
        <v>0</v>
      </c>
      <c r="E31" s="13">
        <f>ROUNDUP(C31*D31,-4)</f>
        <v>0</v>
      </c>
      <c r="F31" s="26" t="str">
        <f>'業務見積書（１年目）'!F31</f>
        <v>年間走行距離
回送距離を含む</v>
      </c>
      <c r="G31" s="14"/>
      <c r="H31" s="14"/>
      <c r="J31" s="38"/>
    </row>
    <row r="32" spans="1:8" s="9" customFormat="1" ht="30" customHeight="1">
      <c r="A32" s="16" t="str">
        <f>'業務見積書（１年目）'!A32</f>
        <v>諸経費</v>
      </c>
      <c r="B32" s="8" t="str">
        <f>'業務見積書（１年目）'!B32</f>
        <v>式</v>
      </c>
      <c r="C32" s="8">
        <f>'業務見積書（１年目）'!C32</f>
        <v>1</v>
      </c>
      <c r="D32" s="41">
        <f>'業務見積書（１年目）'!D32</f>
        <v>0</v>
      </c>
      <c r="E32" s="12"/>
      <c r="F32" s="26">
        <f>'業務見積書（１年目）'!F32</f>
        <v>0</v>
      </c>
      <c r="G32" s="14"/>
      <c r="H32" s="14"/>
    </row>
    <row r="33" spans="1:10" s="9" customFormat="1" ht="30" customHeight="1">
      <c r="A33" s="16" t="str">
        <f>'業務見積書（１年目）'!A33</f>
        <v>消費税</v>
      </c>
      <c r="B33" s="8">
        <f>'業務見積書（１年目）'!B33</f>
        <v>0</v>
      </c>
      <c r="C33" s="8">
        <f>'業務見積書（１年目）'!C33</f>
        <v>0</v>
      </c>
      <c r="D33" s="41">
        <f>'業務見積書（１年目）'!D33</f>
        <v>0</v>
      </c>
      <c r="E33" s="12">
        <f>(ROUNDDOWN(SUM(E15,E25,E30,E32)*F33,0))</f>
        <v>0</v>
      </c>
      <c r="F33" s="27">
        <v>0.1</v>
      </c>
      <c r="G33" s="14"/>
      <c r="H33" s="14"/>
      <c r="I33" s="14"/>
      <c r="J33" s="14"/>
    </row>
    <row r="34" spans="1:10" s="9" customFormat="1" ht="30" customHeight="1">
      <c r="A34" s="10" t="str">
        <f>'業務見積書（１年目）'!A34</f>
        <v>合　計</v>
      </c>
      <c r="B34" s="8"/>
      <c r="C34" s="18"/>
      <c r="D34" s="13"/>
      <c r="E34" s="12">
        <f>SUM(E15,E25,E29,E32,E33)</f>
        <v>0</v>
      </c>
      <c r="F34" s="28"/>
      <c r="G34" s="14"/>
      <c r="H34" s="14"/>
      <c r="I34" s="14"/>
      <c r="J34" s="14"/>
    </row>
    <row r="35" ht="25.5" customHeight="1"/>
    <row r="36" ht="14.25">
      <c r="E36" s="32"/>
    </row>
    <row r="38" spans="5:6" ht="14.25">
      <c r="E38" s="32"/>
      <c r="F38" s="32"/>
    </row>
    <row r="39" ht="14.25">
      <c r="E39" s="32"/>
    </row>
    <row r="40" ht="14.25">
      <c r="F40" s="7"/>
    </row>
  </sheetData>
  <sheetProtection/>
  <mergeCells count="4">
    <mergeCell ref="F19:F21"/>
    <mergeCell ref="F22:F24"/>
    <mergeCell ref="A2:F2"/>
    <mergeCell ref="A4:F4"/>
  </mergeCells>
  <printOptions/>
  <pageMargins left="0.3937007874015748" right="0.1968503937007874" top="0.1968503937007874" bottom="0.1968503937007874" header="0.15748031496062992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Zeros="0" zoomScalePageLayoutView="0" workbookViewId="0" topLeftCell="A19">
      <selection activeCell="A4" sqref="A4:F4"/>
    </sheetView>
  </sheetViews>
  <sheetFormatPr defaultColWidth="8.796875" defaultRowHeight="14.25"/>
  <cols>
    <col min="1" max="1" width="24.69921875" style="2" customWidth="1"/>
    <col min="2" max="2" width="6.8984375" style="7" customWidth="1"/>
    <col min="3" max="3" width="6.59765625" style="2" customWidth="1"/>
    <col min="4" max="4" width="9.3984375" style="3" customWidth="1"/>
    <col min="5" max="5" width="10.59765625" style="2" customWidth="1"/>
    <col min="6" max="6" width="41.19921875" style="2" customWidth="1"/>
    <col min="7" max="10" width="9" style="2" customWidth="1"/>
    <col min="11" max="16384" width="9" style="34" customWidth="1"/>
  </cols>
  <sheetData>
    <row r="1" spans="1:10" s="33" customFormat="1" ht="19.5" customHeight="1">
      <c r="A1" s="19" t="s">
        <v>17</v>
      </c>
      <c r="B1" s="20"/>
      <c r="C1" s="21"/>
      <c r="D1" s="22"/>
      <c r="E1" s="21"/>
      <c r="F1" s="21"/>
      <c r="G1" s="21"/>
      <c r="H1" s="21"/>
      <c r="I1" s="21"/>
      <c r="J1" s="21"/>
    </row>
    <row r="2" spans="1:6" ht="19.5" customHeight="1">
      <c r="A2" s="58" t="s">
        <v>40</v>
      </c>
      <c r="B2" s="58"/>
      <c r="C2" s="58"/>
      <c r="D2" s="58"/>
      <c r="E2" s="58"/>
      <c r="F2" s="58"/>
    </row>
    <row r="3" spans="1:2" ht="19.5" customHeight="1">
      <c r="A3" s="1"/>
      <c r="B3" s="1"/>
    </row>
    <row r="4" spans="1:6" ht="19.5" customHeight="1">
      <c r="A4" s="59" t="s">
        <v>0</v>
      </c>
      <c r="B4" s="59"/>
      <c r="C4" s="59"/>
      <c r="D4" s="59"/>
      <c r="E4" s="59"/>
      <c r="F4" s="59"/>
    </row>
    <row r="5" spans="1:2" ht="19.5" customHeight="1">
      <c r="A5" s="1"/>
      <c r="B5" s="3"/>
    </row>
    <row r="6" spans="1:2" ht="19.5" customHeight="1">
      <c r="A6" s="4" t="s">
        <v>4</v>
      </c>
      <c r="B6" s="1"/>
    </row>
    <row r="7" spans="1:2" ht="19.5" customHeight="1">
      <c r="A7" s="4"/>
      <c r="B7" s="1"/>
    </row>
    <row r="8" spans="2:4" ht="19.5" customHeight="1">
      <c r="B8" s="1"/>
      <c r="D8" s="1" t="s">
        <v>1</v>
      </c>
    </row>
    <row r="9" spans="1:2" ht="19.5" customHeight="1">
      <c r="A9" s="1"/>
      <c r="B9" s="1"/>
    </row>
    <row r="10" spans="4:6" ht="19.5" customHeight="1">
      <c r="D10" s="1" t="s">
        <v>2</v>
      </c>
      <c r="F10" s="23" t="s">
        <v>3</v>
      </c>
    </row>
    <row r="11" spans="1:2" ht="19.5" customHeight="1">
      <c r="A11" s="1"/>
      <c r="B11" s="1"/>
    </row>
    <row r="12" spans="1:2" ht="19.5" customHeight="1">
      <c r="A12" s="4" t="s">
        <v>5</v>
      </c>
      <c r="B12" s="1"/>
    </row>
    <row r="13" spans="1:10" s="35" customFormat="1" ht="19.5" customHeight="1">
      <c r="A13" s="5"/>
      <c r="B13" s="6"/>
      <c r="C13" s="5"/>
      <c r="D13" s="3"/>
      <c r="E13" s="5"/>
      <c r="F13" s="5"/>
      <c r="G13" s="5"/>
      <c r="H13" s="5"/>
      <c r="I13" s="5"/>
      <c r="J13" s="5"/>
    </row>
    <row r="14" spans="1:6" s="9" customFormat="1" ht="30" customHeight="1">
      <c r="A14" s="8" t="s">
        <v>6</v>
      </c>
      <c r="B14" s="8" t="s">
        <v>10</v>
      </c>
      <c r="C14" s="8" t="s">
        <v>11</v>
      </c>
      <c r="D14" s="8" t="s">
        <v>12</v>
      </c>
      <c r="E14" s="8" t="s">
        <v>13</v>
      </c>
      <c r="F14" s="24" t="s">
        <v>14</v>
      </c>
    </row>
    <row r="15" spans="1:6" s="9" customFormat="1" ht="30" customHeight="1">
      <c r="A15" s="10" t="str">
        <f>'業務見積書（１年目）'!A15</f>
        <v>車両費</v>
      </c>
      <c r="B15" s="40"/>
      <c r="C15" s="40"/>
      <c r="D15" s="40"/>
      <c r="E15" s="12">
        <f>SUM(E16,E19,E22)</f>
        <v>0</v>
      </c>
      <c r="F15" s="10"/>
    </row>
    <row r="16" spans="1:6" s="9" customFormat="1" ht="30" customHeight="1">
      <c r="A16" s="10" t="str">
        <f>'業務見積書（１年目）'!A16</f>
        <v>　車両使用料（損料）</v>
      </c>
      <c r="B16" s="42"/>
      <c r="C16" s="42"/>
      <c r="D16" s="42"/>
      <c r="E16" s="12">
        <f>SUM(E17:E18)</f>
        <v>0</v>
      </c>
      <c r="F16" s="10"/>
    </row>
    <row r="17" spans="1:10" s="9" customFormat="1" ht="30" customHeight="1">
      <c r="A17" s="29" t="str">
        <f>'業務見積書（１年目）'!A17</f>
        <v>三秋・八倉線用車両</v>
      </c>
      <c r="B17" s="8" t="str">
        <f>'業務見積書（１年目）'!B17</f>
        <v>台・年</v>
      </c>
      <c r="C17" s="8">
        <f>'業務見積書（１年目）'!C17</f>
        <v>1</v>
      </c>
      <c r="D17" s="41">
        <f>'業務見積書（１年目）'!D17</f>
        <v>0</v>
      </c>
      <c r="E17" s="13">
        <f>ROUNDUP(C17*D17,-4)</f>
        <v>0</v>
      </c>
      <c r="F17" s="26" t="str">
        <f>'業務見積書（１年目）'!F17</f>
        <v>マイクロバス標準ボディ　人乗り
車検・故障・事故等における代替車両使用料を含む。</v>
      </c>
      <c r="I17" s="37"/>
      <c r="J17" s="37"/>
    </row>
    <row r="18" spans="1:10" s="9" customFormat="1" ht="30" customHeight="1">
      <c r="A18" s="29" t="str">
        <f>'業務見積書（１年目）'!A18</f>
        <v>鵜崎・新川線他用車両</v>
      </c>
      <c r="B18" s="8" t="str">
        <f>'業務見積書（１年目）'!B18</f>
        <v>台・年</v>
      </c>
      <c r="C18" s="8">
        <f>'業務見積書（１年目）'!C18</f>
        <v>1</v>
      </c>
      <c r="D18" s="41">
        <f>'業務見積書（１年目）'!D18</f>
        <v>0</v>
      </c>
      <c r="E18" s="13">
        <f>ROUNDUP(C18*D18,-4)</f>
        <v>0</v>
      </c>
      <c r="F18" s="26" t="str">
        <f>'業務見積書（１年目）'!F18</f>
        <v>トヨタハイエースコミューター14人乗り
車検・故障・事故等における代替車両使用料を含む。</v>
      </c>
      <c r="I18" s="37"/>
      <c r="J18" s="37"/>
    </row>
    <row r="19" spans="1:10" s="9" customFormat="1" ht="30" customHeight="1">
      <c r="A19" s="10" t="str">
        <f>'業務見積書（１年目）'!A19</f>
        <v>　一般乗合バス用整備費</v>
      </c>
      <c r="B19" s="8"/>
      <c r="C19" s="8"/>
      <c r="D19" s="41"/>
      <c r="E19" s="12">
        <f>SUM(E20:E21)</f>
        <v>0</v>
      </c>
      <c r="F19" s="46"/>
      <c r="I19" s="37"/>
      <c r="J19" s="37"/>
    </row>
    <row r="20" spans="1:14" s="9" customFormat="1" ht="30" customHeight="1">
      <c r="A20" s="29" t="str">
        <f>'業務見積書（１年目）'!A20</f>
        <v>三秋・八倉線用車両</v>
      </c>
      <c r="B20" s="8"/>
      <c r="C20" s="8"/>
      <c r="D20" s="41"/>
      <c r="E20" s="13"/>
      <c r="F20" s="47"/>
      <c r="J20" s="37"/>
      <c r="L20" s="37"/>
      <c r="N20" s="37"/>
    </row>
    <row r="21" spans="1:14" s="9" customFormat="1" ht="30" customHeight="1">
      <c r="A21" s="29" t="str">
        <f>'業務見積書（１年目）'!A21</f>
        <v>鵜崎・新川線他用車両</v>
      </c>
      <c r="B21" s="8"/>
      <c r="C21" s="8"/>
      <c r="D21" s="41"/>
      <c r="E21" s="13"/>
      <c r="F21" s="48"/>
      <c r="J21" s="37"/>
      <c r="L21" s="37"/>
      <c r="N21" s="37"/>
    </row>
    <row r="22" spans="1:14" s="9" customFormat="1" ht="30" customHeight="1">
      <c r="A22" s="10" t="str">
        <f>'業務見積書（１年目）'!A22</f>
        <v>　車両維持管理費等</v>
      </c>
      <c r="B22" s="8"/>
      <c r="C22" s="8"/>
      <c r="D22" s="41"/>
      <c r="E22" s="12">
        <f>SUM(E23:E24)</f>
        <v>0</v>
      </c>
      <c r="F22" s="46" t="str">
        <f>'業務見積書（１年目）'!F22</f>
        <v>車両整備・点検、税金（自動車、重量、その他）、保険（自賠責、任意）、消耗品（タイヤ、オイル等）
バス停占用料（年間約20,000円）を含む</v>
      </c>
      <c r="J22" s="37"/>
      <c r="L22" s="37"/>
      <c r="N22" s="37"/>
    </row>
    <row r="23" spans="1:10" s="9" customFormat="1" ht="30" customHeight="1">
      <c r="A23" s="29" t="str">
        <f>'業務見積書（１年目）'!A23</f>
        <v>三秋・八倉線用車両</v>
      </c>
      <c r="B23" s="8" t="str">
        <f>'業務見積書（１年目）'!B23</f>
        <v>台・年</v>
      </c>
      <c r="C23" s="8">
        <f>'業務見積書（１年目）'!C23</f>
        <v>1</v>
      </c>
      <c r="D23" s="41">
        <f>'業務見積書（１年目）'!D23</f>
        <v>0</v>
      </c>
      <c r="E23" s="13">
        <f>ROUNDUP(C23*D23,-3)</f>
        <v>0</v>
      </c>
      <c r="F23" s="47"/>
      <c r="J23" s="37"/>
    </row>
    <row r="24" spans="1:10" s="9" customFormat="1" ht="30" customHeight="1">
      <c r="A24" s="29" t="str">
        <f>'業務見積書（１年目）'!A24</f>
        <v>鵜崎・新川線他用車両</v>
      </c>
      <c r="B24" s="8" t="str">
        <f>'業務見積書（１年目）'!B24</f>
        <v>台・年</v>
      </c>
      <c r="C24" s="8">
        <f>'業務見積書（１年目）'!C24</f>
        <v>1</v>
      </c>
      <c r="D24" s="41">
        <f>'業務見積書（１年目）'!D24</f>
        <v>0</v>
      </c>
      <c r="E24" s="13">
        <f>ROUNDUP(C24*D24,-3)</f>
        <v>0</v>
      </c>
      <c r="F24" s="48"/>
      <c r="J24" s="37"/>
    </row>
    <row r="25" spans="1:10" s="9" customFormat="1" ht="30" customHeight="1">
      <c r="A25" s="10" t="str">
        <f>'業務見積書（１年目）'!A25</f>
        <v>人件費</v>
      </c>
      <c r="B25" s="8">
        <f>'業務見積書（１年目）'!B25</f>
        <v>0</v>
      </c>
      <c r="C25" s="8">
        <f>'業務見積書（１年目）'!C25</f>
        <v>0</v>
      </c>
      <c r="D25" s="41">
        <f>'業務見積書（１年目）'!D25</f>
        <v>0</v>
      </c>
      <c r="E25" s="12">
        <f>SUM(E26:E28)</f>
        <v>0</v>
      </c>
      <c r="F25" s="26">
        <f>'業務見積書（１年目）'!F25</f>
        <v>0</v>
      </c>
      <c r="G25" s="14"/>
      <c r="H25" s="14"/>
      <c r="J25" s="37"/>
    </row>
    <row r="26" spans="1:13" s="9" customFormat="1" ht="30" customHeight="1">
      <c r="A26" s="29" t="str">
        <f>'業務見積書（１年目）'!A26</f>
        <v>三秋・八倉線乗務員</v>
      </c>
      <c r="B26" s="8" t="str">
        <f>'業務見積書（１年目）'!B26</f>
        <v>週</v>
      </c>
      <c r="C26" s="8">
        <v>52</v>
      </c>
      <c r="D26" s="41">
        <f>'業務見積書（１年目）'!D26</f>
        <v>0</v>
      </c>
      <c r="E26" s="13">
        <f>ROUNDUP(C26*D26,-4)</f>
        <v>0</v>
      </c>
      <c r="F26" s="26" t="str">
        <f>'業務見積書（１年目）'!F26</f>
        <v>25時間／週。法定福利費込
回送時間、始業点検他時間（1時間/日）を含む</v>
      </c>
      <c r="G26" s="14"/>
      <c r="H26" s="14"/>
      <c r="I26" s="14"/>
      <c r="J26" s="39"/>
      <c r="K26" s="14"/>
      <c r="L26" s="14"/>
      <c r="M26" s="14"/>
    </row>
    <row r="27" spans="1:13" s="9" customFormat="1" ht="30" customHeight="1">
      <c r="A27" s="29" t="str">
        <f>'業務見積書（１年目）'!A27</f>
        <v>鵜崎・新川線他乗務員</v>
      </c>
      <c r="B27" s="8" t="str">
        <f>'業務見積書（１年目）'!B27</f>
        <v>週</v>
      </c>
      <c r="C27" s="8">
        <v>52</v>
      </c>
      <c r="D27" s="41">
        <f>'業務見積書（１年目）'!D27</f>
        <v>0</v>
      </c>
      <c r="E27" s="13">
        <f>ROUNDUP(C27*D27,-4)</f>
        <v>0</v>
      </c>
      <c r="F27" s="26" t="str">
        <f>'業務見積書（１年目）'!F27</f>
        <v>42時間／週。法定福利費込
回送時間、始業点検他時間（1時間/日）を含む</v>
      </c>
      <c r="G27" s="14"/>
      <c r="H27" s="14"/>
      <c r="I27" s="14"/>
      <c r="J27" s="39"/>
      <c r="K27" s="14"/>
      <c r="L27" s="14"/>
      <c r="M27" s="14"/>
    </row>
    <row r="28" spans="1:13" s="9" customFormat="1" ht="30" customHeight="1">
      <c r="A28" s="30" t="str">
        <f>'業務見積書（１年目）'!A28</f>
        <v>その他人件費</v>
      </c>
      <c r="B28" s="8" t="str">
        <f>'業務見積書（１年目）'!B28</f>
        <v>週</v>
      </c>
      <c r="C28" s="8"/>
      <c r="D28" s="41">
        <f>'業務見積書（１年目）'!D28</f>
        <v>0</v>
      </c>
      <c r="E28" s="13"/>
      <c r="F28" s="26" t="str">
        <f>'業務見積書（１年目）'!F28</f>
        <v>法定福利費込
整備員人件費等は、車両維持管理費に計上</v>
      </c>
      <c r="G28" s="14"/>
      <c r="H28" s="14"/>
      <c r="I28" s="14"/>
      <c r="J28" s="39"/>
      <c r="K28" s="14"/>
      <c r="L28" s="14"/>
      <c r="M28" s="14"/>
    </row>
    <row r="29" spans="1:13" s="9" customFormat="1" ht="30" customHeight="1">
      <c r="A29" s="15" t="str">
        <f>'業務見積書（１年目）'!A29</f>
        <v>燃料費</v>
      </c>
      <c r="B29" s="8">
        <f>'業務見積書（１年目）'!B29</f>
        <v>0</v>
      </c>
      <c r="C29" s="8">
        <f>'業務見積書（１年目）'!C29</f>
        <v>0</v>
      </c>
      <c r="D29" s="41">
        <f>'業務見積書（１年目）'!D29</f>
        <v>0</v>
      </c>
      <c r="E29" s="12">
        <f>SUM(E30:E31)</f>
        <v>0</v>
      </c>
      <c r="F29" s="26">
        <f>'業務見積書（１年目）'!F29</f>
        <v>0</v>
      </c>
      <c r="G29" s="14"/>
      <c r="H29" s="14"/>
      <c r="I29" s="14"/>
      <c r="J29" s="39"/>
      <c r="K29" s="14"/>
      <c r="L29" s="14"/>
      <c r="M29" s="14"/>
    </row>
    <row r="30" spans="1:10" s="9" customFormat="1" ht="30" customHeight="1">
      <c r="A30" s="30" t="str">
        <f>'業務見積書（１年目）'!A30</f>
        <v>三秋・八倉線用車両</v>
      </c>
      <c r="B30" s="8" t="str">
        <f>'業務見積書（１年目）'!B30</f>
        <v>km</v>
      </c>
      <c r="C30" s="44">
        <v>28000</v>
      </c>
      <c r="D30" s="41">
        <f>'業務見積書（１年目）'!D30</f>
        <v>0</v>
      </c>
      <c r="E30" s="13">
        <f>ROUNDUP(C30*D30,-4)</f>
        <v>0</v>
      </c>
      <c r="F30" s="26" t="str">
        <f>'業務見積書（１年目）'!F30</f>
        <v>年間走行距離
回送距離を含む</v>
      </c>
      <c r="G30" s="14"/>
      <c r="H30" s="14"/>
      <c r="J30" s="38"/>
    </row>
    <row r="31" spans="1:10" s="9" customFormat="1" ht="30" customHeight="1">
      <c r="A31" s="30" t="str">
        <f>'業務見積書（１年目）'!A31</f>
        <v>鵜崎・新川線他用車両</v>
      </c>
      <c r="B31" s="8" t="str">
        <f>'業務見積書（１年目）'!B31</f>
        <v>km</v>
      </c>
      <c r="C31" s="44">
        <v>37000</v>
      </c>
      <c r="D31" s="41">
        <f>'業務見積書（１年目）'!D31</f>
        <v>0</v>
      </c>
      <c r="E31" s="13">
        <f>ROUNDUP(C31*D31,-4)</f>
        <v>0</v>
      </c>
      <c r="F31" s="26" t="str">
        <f>'業務見積書（１年目）'!F31</f>
        <v>年間走行距離
回送距離を含む</v>
      </c>
      <c r="G31" s="14"/>
      <c r="H31" s="14"/>
      <c r="J31" s="38"/>
    </row>
    <row r="32" spans="1:8" s="9" customFormat="1" ht="30" customHeight="1">
      <c r="A32" s="16" t="str">
        <f>'業務見積書（１年目）'!A32</f>
        <v>諸経費</v>
      </c>
      <c r="B32" s="8" t="str">
        <f>'業務見積書（１年目）'!B32</f>
        <v>式</v>
      </c>
      <c r="C32" s="8">
        <f>'業務見積書（１年目）'!C32</f>
        <v>1</v>
      </c>
      <c r="D32" s="41">
        <f>'業務見積書（１年目）'!D32</f>
        <v>0</v>
      </c>
      <c r="E32" s="12"/>
      <c r="F32" s="26">
        <f>'業務見積書（１年目）'!F32</f>
        <v>0</v>
      </c>
      <c r="G32" s="14"/>
      <c r="H32" s="14"/>
    </row>
    <row r="33" spans="1:10" s="9" customFormat="1" ht="30" customHeight="1">
      <c r="A33" s="16" t="str">
        <f>'業務見積書（１年目）'!A33</f>
        <v>消費税</v>
      </c>
      <c r="B33" s="8">
        <f>'業務見積書（１年目）'!B33</f>
        <v>0</v>
      </c>
      <c r="C33" s="8">
        <f>'業務見積書（１年目）'!C33</f>
        <v>0</v>
      </c>
      <c r="D33" s="41">
        <f>'業務見積書（１年目）'!D33</f>
        <v>0</v>
      </c>
      <c r="E33" s="12">
        <f>(ROUNDDOWN(SUM(E15,E25,E30,E32)*F33,0))</f>
        <v>0</v>
      </c>
      <c r="F33" s="27">
        <v>0.1</v>
      </c>
      <c r="G33" s="14"/>
      <c r="H33" s="14"/>
      <c r="I33" s="14"/>
      <c r="J33" s="14"/>
    </row>
    <row r="34" spans="1:10" s="9" customFormat="1" ht="30" customHeight="1">
      <c r="A34" s="10" t="str">
        <f>'業務見積書（１年目）'!A34</f>
        <v>合　計</v>
      </c>
      <c r="B34" s="8"/>
      <c r="C34" s="18"/>
      <c r="D34" s="13"/>
      <c r="E34" s="12">
        <f>SUM(E15,E25,E29,E32,E33)</f>
        <v>0</v>
      </c>
      <c r="F34" s="28"/>
      <c r="G34" s="14"/>
      <c r="H34" s="14"/>
      <c r="I34" s="14"/>
      <c r="J34" s="14"/>
    </row>
    <row r="35" ht="25.5" customHeight="1"/>
    <row r="36" ht="14.25">
      <c r="E36" s="32"/>
    </row>
    <row r="38" spans="5:6" ht="14.25">
      <c r="E38" s="32"/>
      <c r="F38" s="32"/>
    </row>
    <row r="39" ht="14.25">
      <c r="E39" s="32"/>
    </row>
    <row r="40" ht="14.25">
      <c r="F40" s="7"/>
    </row>
  </sheetData>
  <sheetProtection/>
  <mergeCells count="4">
    <mergeCell ref="F19:F21"/>
    <mergeCell ref="F22:F24"/>
    <mergeCell ref="A2:F2"/>
    <mergeCell ref="A4:F4"/>
  </mergeCells>
  <printOptions/>
  <pageMargins left="0.3937007874015748" right="0.1968503937007874" top="0.1968503937007874" bottom="0.1968503937007874" header="0.15748031496062992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Zeros="0" zoomScalePageLayoutView="0" workbookViewId="0" topLeftCell="A1">
      <selection activeCell="F7" sqref="F7"/>
    </sheetView>
  </sheetViews>
  <sheetFormatPr defaultColWidth="8.796875" defaultRowHeight="14.25"/>
  <cols>
    <col min="1" max="1" width="24.69921875" style="2" customWidth="1"/>
    <col min="2" max="2" width="6.8984375" style="7" customWidth="1"/>
    <col min="3" max="3" width="6.59765625" style="2" customWidth="1"/>
    <col min="4" max="4" width="9.3984375" style="3" customWidth="1"/>
    <col min="5" max="5" width="10.59765625" style="2" customWidth="1"/>
    <col min="6" max="6" width="41.19921875" style="2" customWidth="1"/>
    <col min="7" max="10" width="9" style="2" customWidth="1"/>
    <col min="11" max="16384" width="9" style="34" customWidth="1"/>
  </cols>
  <sheetData>
    <row r="1" spans="1:10" s="33" customFormat="1" ht="19.5" customHeight="1">
      <c r="A1" s="19" t="s">
        <v>17</v>
      </c>
      <c r="B1" s="20"/>
      <c r="C1" s="21"/>
      <c r="D1" s="22"/>
      <c r="E1" s="21"/>
      <c r="F1" s="21"/>
      <c r="G1" s="21"/>
      <c r="H1" s="21"/>
      <c r="I1" s="21"/>
      <c r="J1" s="21"/>
    </row>
    <row r="2" spans="1:6" ht="19.5" customHeight="1">
      <c r="A2" s="58" t="s">
        <v>41</v>
      </c>
      <c r="B2" s="58"/>
      <c r="C2" s="58"/>
      <c r="D2" s="58"/>
      <c r="E2" s="58"/>
      <c r="F2" s="58"/>
    </row>
    <row r="3" spans="1:2" ht="19.5" customHeight="1">
      <c r="A3" s="1"/>
      <c r="B3" s="1"/>
    </row>
    <row r="4" spans="1:6" ht="19.5" customHeight="1">
      <c r="A4" s="59" t="s">
        <v>0</v>
      </c>
      <c r="B4" s="59"/>
      <c r="C4" s="59"/>
      <c r="D4" s="59"/>
      <c r="E4" s="59"/>
      <c r="F4" s="59"/>
    </row>
    <row r="5" spans="1:2" ht="19.5" customHeight="1">
      <c r="A5" s="1"/>
      <c r="B5" s="3"/>
    </row>
    <row r="6" spans="1:2" ht="19.5" customHeight="1">
      <c r="A6" s="4" t="s">
        <v>4</v>
      </c>
      <c r="B6" s="1"/>
    </row>
    <row r="7" spans="1:2" ht="19.5" customHeight="1">
      <c r="A7" s="4"/>
      <c r="B7" s="1"/>
    </row>
    <row r="8" spans="2:4" ht="19.5" customHeight="1">
      <c r="B8" s="1"/>
      <c r="D8" s="1" t="s">
        <v>1</v>
      </c>
    </row>
    <row r="9" spans="1:2" ht="19.5" customHeight="1">
      <c r="A9" s="1"/>
      <c r="B9" s="1"/>
    </row>
    <row r="10" spans="4:6" ht="19.5" customHeight="1">
      <c r="D10" s="1" t="s">
        <v>2</v>
      </c>
      <c r="F10" s="23" t="s">
        <v>3</v>
      </c>
    </row>
    <row r="11" spans="1:2" ht="19.5" customHeight="1">
      <c r="A11" s="1"/>
      <c r="B11" s="1"/>
    </row>
    <row r="12" spans="1:2" ht="19.5" customHeight="1">
      <c r="A12" s="4" t="s">
        <v>5</v>
      </c>
      <c r="B12" s="1"/>
    </row>
    <row r="13" spans="1:10" s="35" customFormat="1" ht="19.5" customHeight="1">
      <c r="A13" s="5"/>
      <c r="B13" s="6"/>
      <c r="C13" s="5"/>
      <c r="D13" s="3"/>
      <c r="E13" s="5"/>
      <c r="F13" s="5"/>
      <c r="G13" s="5"/>
      <c r="H13" s="5"/>
      <c r="I13" s="5"/>
      <c r="J13" s="5"/>
    </row>
    <row r="14" spans="1:6" s="9" customFormat="1" ht="30" customHeight="1">
      <c r="A14" s="8" t="s">
        <v>6</v>
      </c>
      <c r="B14" s="8" t="s">
        <v>10</v>
      </c>
      <c r="C14" s="8" t="s">
        <v>11</v>
      </c>
      <c r="D14" s="8" t="s">
        <v>12</v>
      </c>
      <c r="E14" s="8" t="s">
        <v>13</v>
      </c>
      <c r="F14" s="24" t="s">
        <v>14</v>
      </c>
    </row>
    <row r="15" spans="1:6" s="9" customFormat="1" ht="30" customHeight="1">
      <c r="A15" s="10" t="str">
        <f>'業務見積書（１年目）'!A15</f>
        <v>車両費</v>
      </c>
      <c r="B15" s="40"/>
      <c r="C15" s="40"/>
      <c r="D15" s="40"/>
      <c r="E15" s="12">
        <f>SUM(E16,E19,E22)</f>
        <v>0</v>
      </c>
      <c r="F15" s="10"/>
    </row>
    <row r="16" spans="1:6" s="9" customFormat="1" ht="30" customHeight="1">
      <c r="A16" s="10" t="str">
        <f>'業務見積書（１年目）'!A16</f>
        <v>　車両使用料（損料）</v>
      </c>
      <c r="B16" s="42"/>
      <c r="C16" s="42"/>
      <c r="D16" s="42"/>
      <c r="E16" s="12">
        <f>SUM(E17:E18)</f>
        <v>0</v>
      </c>
      <c r="F16" s="10"/>
    </row>
    <row r="17" spans="1:10" s="9" customFormat="1" ht="30" customHeight="1">
      <c r="A17" s="29" t="str">
        <f>'業務見積書（１年目）'!A17</f>
        <v>三秋・八倉線用車両</v>
      </c>
      <c r="B17" s="8" t="str">
        <f>'業務見積書（１年目）'!B17</f>
        <v>台・年</v>
      </c>
      <c r="C17" s="8">
        <f>'業務見積書（１年目）'!C17</f>
        <v>1</v>
      </c>
      <c r="D17" s="41">
        <f>'業務見積書（１年目）'!D17</f>
        <v>0</v>
      </c>
      <c r="E17" s="13">
        <f>ROUNDUP(C17*D17,-4)</f>
        <v>0</v>
      </c>
      <c r="F17" s="26" t="str">
        <f>'業務見積書（１年目）'!F17</f>
        <v>マイクロバス標準ボディ　人乗り
車検・故障・事故等における代替車両使用料を含む。</v>
      </c>
      <c r="I17" s="37"/>
      <c r="J17" s="37"/>
    </row>
    <row r="18" spans="1:10" s="9" customFormat="1" ht="30" customHeight="1">
      <c r="A18" s="29" t="str">
        <f>'業務見積書（１年目）'!A18</f>
        <v>鵜崎・新川線他用車両</v>
      </c>
      <c r="B18" s="8" t="str">
        <f>'業務見積書（１年目）'!B18</f>
        <v>台・年</v>
      </c>
      <c r="C18" s="8">
        <f>'業務見積書（１年目）'!C18</f>
        <v>1</v>
      </c>
      <c r="D18" s="41">
        <f>'業務見積書（１年目）'!D18</f>
        <v>0</v>
      </c>
      <c r="E18" s="13">
        <f>ROUNDUP(C18*D18,-4)</f>
        <v>0</v>
      </c>
      <c r="F18" s="26" t="str">
        <f>'業務見積書（１年目）'!F18</f>
        <v>トヨタハイエースコミューター14人乗り
車検・故障・事故等における代替車両使用料を含む。</v>
      </c>
      <c r="I18" s="37"/>
      <c r="J18" s="37"/>
    </row>
    <row r="19" spans="1:10" s="9" customFormat="1" ht="30" customHeight="1">
      <c r="A19" s="10" t="str">
        <f>'業務見積書（１年目）'!A19</f>
        <v>　一般乗合バス用整備費</v>
      </c>
      <c r="B19" s="8"/>
      <c r="C19" s="8"/>
      <c r="D19" s="41"/>
      <c r="E19" s="12">
        <f>SUM(E20:E21)</f>
        <v>0</v>
      </c>
      <c r="F19" s="46"/>
      <c r="I19" s="37"/>
      <c r="J19" s="37"/>
    </row>
    <row r="20" spans="1:14" s="9" customFormat="1" ht="30" customHeight="1">
      <c r="A20" s="29" t="str">
        <f>'業務見積書（１年目）'!A20</f>
        <v>三秋・八倉線用車両</v>
      </c>
      <c r="B20" s="8"/>
      <c r="C20" s="8"/>
      <c r="D20" s="41"/>
      <c r="E20" s="13"/>
      <c r="F20" s="47"/>
      <c r="J20" s="37"/>
      <c r="L20" s="37"/>
      <c r="N20" s="37"/>
    </row>
    <row r="21" spans="1:14" s="9" customFormat="1" ht="30" customHeight="1">
      <c r="A21" s="29" t="str">
        <f>'業務見積書（１年目）'!A21</f>
        <v>鵜崎・新川線他用車両</v>
      </c>
      <c r="B21" s="8"/>
      <c r="C21" s="8"/>
      <c r="D21" s="41"/>
      <c r="E21" s="13"/>
      <c r="F21" s="48"/>
      <c r="J21" s="37"/>
      <c r="L21" s="37"/>
      <c r="N21" s="37"/>
    </row>
    <row r="22" spans="1:14" s="9" customFormat="1" ht="30" customHeight="1">
      <c r="A22" s="10" t="str">
        <f>'業務見積書（１年目）'!A22</f>
        <v>　車両維持管理費等</v>
      </c>
      <c r="B22" s="8"/>
      <c r="C22" s="8"/>
      <c r="D22" s="41"/>
      <c r="E22" s="12">
        <f>SUM(E23:E24)</f>
        <v>0</v>
      </c>
      <c r="F22" s="46" t="str">
        <f>'業務見積書（１年目）'!F22</f>
        <v>車両整備・点検、税金（自動車、重量、その他）、保険（自賠責、任意）、消耗品（タイヤ、オイル等）
バス停占用料（年間約20,000円）を含む</v>
      </c>
      <c r="J22" s="37"/>
      <c r="L22" s="37"/>
      <c r="N22" s="37"/>
    </row>
    <row r="23" spans="1:10" s="9" customFormat="1" ht="30" customHeight="1">
      <c r="A23" s="29" t="str">
        <f>'業務見積書（１年目）'!A23</f>
        <v>三秋・八倉線用車両</v>
      </c>
      <c r="B23" s="8" t="str">
        <f>'業務見積書（１年目）'!B23</f>
        <v>台・年</v>
      </c>
      <c r="C23" s="8">
        <f>'業務見積書（１年目）'!C23</f>
        <v>1</v>
      </c>
      <c r="D23" s="41">
        <f>'業務見積書（１年目）'!D23</f>
        <v>0</v>
      </c>
      <c r="E23" s="13">
        <f>ROUNDUP(C23*D23,-3)</f>
        <v>0</v>
      </c>
      <c r="F23" s="47"/>
      <c r="J23" s="37"/>
    </row>
    <row r="24" spans="1:10" s="9" customFormat="1" ht="30" customHeight="1">
      <c r="A24" s="29" t="str">
        <f>'業務見積書（１年目）'!A24</f>
        <v>鵜崎・新川線他用車両</v>
      </c>
      <c r="B24" s="8" t="str">
        <f>'業務見積書（１年目）'!B24</f>
        <v>台・年</v>
      </c>
      <c r="C24" s="8">
        <f>'業務見積書（１年目）'!C24</f>
        <v>1</v>
      </c>
      <c r="D24" s="41">
        <f>'業務見積書（１年目）'!D24</f>
        <v>0</v>
      </c>
      <c r="E24" s="13">
        <f>ROUNDUP(C24*D24,-3)</f>
        <v>0</v>
      </c>
      <c r="F24" s="48"/>
      <c r="J24" s="37"/>
    </row>
    <row r="25" spans="1:10" s="9" customFormat="1" ht="30" customHeight="1">
      <c r="A25" s="10" t="str">
        <f>'業務見積書（１年目）'!A25</f>
        <v>人件費</v>
      </c>
      <c r="B25" s="8">
        <f>'業務見積書（１年目）'!B25</f>
        <v>0</v>
      </c>
      <c r="C25" s="8">
        <f>'業務見積書（１年目）'!C25</f>
        <v>0</v>
      </c>
      <c r="D25" s="41">
        <f>'業務見積書（１年目）'!D25</f>
        <v>0</v>
      </c>
      <c r="E25" s="12">
        <f>SUM(E26:E28)</f>
        <v>0</v>
      </c>
      <c r="F25" s="26">
        <f>'業務見積書（１年目）'!F25</f>
        <v>0</v>
      </c>
      <c r="G25" s="14"/>
      <c r="H25" s="14"/>
      <c r="J25" s="37"/>
    </row>
    <row r="26" spans="1:13" s="9" customFormat="1" ht="30" customHeight="1">
      <c r="A26" s="29" t="str">
        <f>'業務見積書（１年目）'!A26</f>
        <v>三秋・八倉線乗務員</v>
      </c>
      <c r="B26" s="8" t="str">
        <f>'業務見積書（１年目）'!B26</f>
        <v>週</v>
      </c>
      <c r="C26" s="8">
        <v>52</v>
      </c>
      <c r="D26" s="41">
        <f>'業務見積書（１年目）'!D26</f>
        <v>0</v>
      </c>
      <c r="E26" s="13">
        <f>ROUNDUP(C26*D26,-4)</f>
        <v>0</v>
      </c>
      <c r="F26" s="26" t="str">
        <f>'業務見積書（１年目）'!F26</f>
        <v>25時間／週。法定福利費込
回送時間、始業点検他時間（1時間/日）を含む</v>
      </c>
      <c r="G26" s="14"/>
      <c r="H26" s="14"/>
      <c r="I26" s="14"/>
      <c r="J26" s="39"/>
      <c r="K26" s="14"/>
      <c r="L26" s="14"/>
      <c r="M26" s="14"/>
    </row>
    <row r="27" spans="1:13" s="9" customFormat="1" ht="30" customHeight="1">
      <c r="A27" s="29" t="str">
        <f>'業務見積書（１年目）'!A27</f>
        <v>鵜崎・新川線他乗務員</v>
      </c>
      <c r="B27" s="8" t="str">
        <f>'業務見積書（１年目）'!B27</f>
        <v>週</v>
      </c>
      <c r="C27" s="8">
        <v>52</v>
      </c>
      <c r="D27" s="41">
        <f>'業務見積書（１年目）'!D27</f>
        <v>0</v>
      </c>
      <c r="E27" s="13">
        <f>ROUNDUP(C27*D27,-4)</f>
        <v>0</v>
      </c>
      <c r="F27" s="26" t="str">
        <f>'業務見積書（１年目）'!F27</f>
        <v>42時間／週。法定福利費込
回送時間、始業点検他時間（1時間/日）を含む</v>
      </c>
      <c r="G27" s="14"/>
      <c r="H27" s="14"/>
      <c r="I27" s="14"/>
      <c r="J27" s="39"/>
      <c r="K27" s="14"/>
      <c r="L27" s="14"/>
      <c r="M27" s="14"/>
    </row>
    <row r="28" spans="1:13" s="9" customFormat="1" ht="30" customHeight="1">
      <c r="A28" s="30" t="str">
        <f>'業務見積書（１年目）'!A28</f>
        <v>その他人件費</v>
      </c>
      <c r="B28" s="8" t="str">
        <f>'業務見積書（１年目）'!B28</f>
        <v>週</v>
      </c>
      <c r="C28" s="8"/>
      <c r="D28" s="41">
        <f>'業務見積書（１年目）'!D28</f>
        <v>0</v>
      </c>
      <c r="E28" s="13"/>
      <c r="F28" s="26" t="str">
        <f>'業務見積書（１年目）'!F28</f>
        <v>法定福利費込
整備員人件費等は、車両維持管理費に計上</v>
      </c>
      <c r="G28" s="14"/>
      <c r="H28" s="14"/>
      <c r="I28" s="14"/>
      <c r="J28" s="39"/>
      <c r="K28" s="14"/>
      <c r="L28" s="14"/>
      <c r="M28" s="14"/>
    </row>
    <row r="29" spans="1:13" s="9" customFormat="1" ht="30" customHeight="1">
      <c r="A29" s="15" t="str">
        <f>'業務見積書（１年目）'!A29</f>
        <v>燃料費</v>
      </c>
      <c r="B29" s="8">
        <f>'業務見積書（１年目）'!B29</f>
        <v>0</v>
      </c>
      <c r="C29" s="8">
        <f>'業務見積書（１年目）'!C29</f>
        <v>0</v>
      </c>
      <c r="D29" s="41">
        <f>'業務見積書（１年目）'!D29</f>
        <v>0</v>
      </c>
      <c r="E29" s="12">
        <f>SUM(E30:E31)</f>
        <v>0</v>
      </c>
      <c r="F29" s="26">
        <f>'業務見積書（１年目）'!F29</f>
        <v>0</v>
      </c>
      <c r="G29" s="14"/>
      <c r="H29" s="14"/>
      <c r="I29" s="14"/>
      <c r="J29" s="39"/>
      <c r="K29" s="14"/>
      <c r="L29" s="14"/>
      <c r="M29" s="14"/>
    </row>
    <row r="30" spans="1:10" s="9" customFormat="1" ht="30" customHeight="1">
      <c r="A30" s="30" t="str">
        <f>'業務見積書（１年目）'!A30</f>
        <v>三秋・八倉線用車両</v>
      </c>
      <c r="B30" s="8" t="str">
        <f>'業務見積書（１年目）'!B30</f>
        <v>km</v>
      </c>
      <c r="C30" s="44">
        <v>28000</v>
      </c>
      <c r="D30" s="41">
        <f>'業務見積書（１年目）'!D30</f>
        <v>0</v>
      </c>
      <c r="E30" s="13">
        <f>ROUNDUP(C30*D30,-4)</f>
        <v>0</v>
      </c>
      <c r="F30" s="26" t="str">
        <f>'業務見積書（１年目）'!F30</f>
        <v>年間走行距離
回送距離を含む</v>
      </c>
      <c r="G30" s="14"/>
      <c r="H30" s="14"/>
      <c r="J30" s="38"/>
    </row>
    <row r="31" spans="1:10" s="9" customFormat="1" ht="30" customHeight="1">
      <c r="A31" s="30" t="str">
        <f>'業務見積書（１年目）'!A31</f>
        <v>鵜崎・新川線他用車両</v>
      </c>
      <c r="B31" s="8" t="str">
        <f>'業務見積書（１年目）'!B31</f>
        <v>km</v>
      </c>
      <c r="C31" s="44">
        <v>37000</v>
      </c>
      <c r="D31" s="41">
        <f>'業務見積書（１年目）'!D31</f>
        <v>0</v>
      </c>
      <c r="E31" s="13">
        <f>ROUNDUP(C31*D31,-4)</f>
        <v>0</v>
      </c>
      <c r="F31" s="26" t="str">
        <f>'業務見積書（１年目）'!F31</f>
        <v>年間走行距離
回送距離を含む</v>
      </c>
      <c r="G31" s="14"/>
      <c r="H31" s="14"/>
      <c r="J31" s="38"/>
    </row>
    <row r="32" spans="1:8" s="9" customFormat="1" ht="30" customHeight="1">
      <c r="A32" s="16" t="str">
        <f>'業務見積書（１年目）'!A32</f>
        <v>諸経費</v>
      </c>
      <c r="B32" s="8" t="str">
        <f>'業務見積書（１年目）'!B32</f>
        <v>式</v>
      </c>
      <c r="C32" s="8">
        <f>'業務見積書（１年目）'!C32</f>
        <v>1</v>
      </c>
      <c r="D32" s="41">
        <f>'業務見積書（１年目）'!D32</f>
        <v>0</v>
      </c>
      <c r="E32" s="12"/>
      <c r="F32" s="26">
        <f>'業務見積書（１年目）'!F32</f>
        <v>0</v>
      </c>
      <c r="G32" s="14"/>
      <c r="H32" s="14"/>
    </row>
    <row r="33" spans="1:10" s="9" customFormat="1" ht="30" customHeight="1">
      <c r="A33" s="16" t="str">
        <f>'業務見積書（１年目）'!A33</f>
        <v>消費税</v>
      </c>
      <c r="B33" s="8">
        <f>'業務見積書（１年目）'!B33</f>
        <v>0</v>
      </c>
      <c r="C33" s="8">
        <f>'業務見積書（１年目）'!C33</f>
        <v>0</v>
      </c>
      <c r="D33" s="41">
        <f>'業務見積書（１年目）'!D33</f>
        <v>0</v>
      </c>
      <c r="E33" s="12">
        <f>(ROUNDDOWN(SUM(E15,E25,E30,E32)*F33,0))</f>
        <v>0</v>
      </c>
      <c r="F33" s="27">
        <v>0.1</v>
      </c>
      <c r="G33" s="14"/>
      <c r="H33" s="14"/>
      <c r="I33" s="14"/>
      <c r="J33" s="14"/>
    </row>
    <row r="34" spans="1:10" s="9" customFormat="1" ht="30" customHeight="1">
      <c r="A34" s="10" t="str">
        <f>'業務見積書（１年目）'!A34</f>
        <v>合　計</v>
      </c>
      <c r="B34" s="8"/>
      <c r="C34" s="18"/>
      <c r="D34" s="13"/>
      <c r="E34" s="12">
        <f>SUM(E15,E25,E29,E32,E33)</f>
        <v>0</v>
      </c>
      <c r="F34" s="28"/>
      <c r="G34" s="14"/>
      <c r="H34" s="14"/>
      <c r="I34" s="14"/>
      <c r="J34" s="14"/>
    </row>
    <row r="35" ht="25.5" customHeight="1"/>
    <row r="36" ht="14.25">
      <c r="E36" s="32"/>
    </row>
    <row r="38" spans="5:6" ht="14.25">
      <c r="E38" s="32"/>
      <c r="F38" s="32"/>
    </row>
    <row r="39" ht="14.25">
      <c r="E39" s="32"/>
    </row>
    <row r="40" ht="14.25">
      <c r="F40" s="7"/>
    </row>
  </sheetData>
  <sheetProtection/>
  <mergeCells count="4">
    <mergeCell ref="F19:F21"/>
    <mergeCell ref="F22:F24"/>
    <mergeCell ref="A2:F2"/>
    <mergeCell ref="A4:F4"/>
  </mergeCells>
  <printOptions/>
  <pageMargins left="0.3937007874015748" right="0.1968503937007874" top="0.1968503937007874" bottom="0.1968503937007874" header="0.15748031496062992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k-iyooka</dc:creator>
  <cp:keywords/>
  <dc:description/>
  <cp:lastModifiedBy>伊予市役所</cp:lastModifiedBy>
  <cp:lastPrinted>2014-12-18T02:37:47Z</cp:lastPrinted>
  <dcterms:created xsi:type="dcterms:W3CDTF">2007-03-13T01:00:26Z</dcterms:created>
  <dcterms:modified xsi:type="dcterms:W3CDTF">2014-12-18T02:39:00Z</dcterms:modified>
  <cp:category/>
  <cp:version/>
  <cp:contentType/>
  <cp:contentStatus/>
</cp:coreProperties>
</file>