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4 決算統計\05-01 財政状況資料集（R1年度の続き） - コピー\20200813【作業依頼】平成30年度財政状況資料集の作成について（2回目）\03 HP公表\"/>
    </mc:Choice>
  </mc:AlternateContent>
  <bookViews>
    <workbookView xWindow="-15" yWindow="0" windowWidth="23070" windowHeight="7875" tabRatio="862"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1" i="10" l="1"/>
  <c r="BG40" i="10"/>
  <c r="BG39" i="10"/>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AM41" i="10"/>
  <c r="U41" i="10"/>
  <c r="C41" i="10"/>
  <c r="CO40" i="10"/>
  <c r="AM40" i="10"/>
  <c r="U40" i="10"/>
  <c r="C40" i="10"/>
  <c r="CO39" i="10"/>
  <c r="AM39" i="10"/>
  <c r="U39" i="10"/>
  <c r="C39" i="10"/>
  <c r="CO38" i="10"/>
  <c r="AM38" i="10"/>
  <c r="U38" i="10"/>
  <c r="C38" i="10"/>
  <c r="CO37" i="10"/>
  <c r="AM37" i="10"/>
  <c r="C37" i="10"/>
  <c r="AM36" i="10"/>
  <c r="C36" i="10"/>
  <c r="AM35" i="10"/>
  <c r="C35" i="10"/>
  <c r="CO34" i="10"/>
  <c r="CO35" i="10" s="1"/>
  <c r="CO36" i="10" s="1"/>
  <c r="BW34" i="10"/>
  <c r="BW35" i="10" s="1"/>
  <c r="BW36" i="10" s="1"/>
  <c r="BW37" i="10" s="1"/>
  <c r="BW38" i="10" s="1"/>
  <c r="BW39" i="10" s="1"/>
  <c r="BW40" i="10" s="1"/>
  <c r="BW41" i="10" s="1"/>
  <c r="BW42" i="10" s="1"/>
  <c r="BW43"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E37" i="10" s="1"/>
  <c r="BE38" i="10" s="1"/>
  <c r="BE39" i="10" s="1"/>
  <c r="BE40" i="10" s="1"/>
  <c r="BE41" i="10" s="1"/>
</calcChain>
</file>

<file path=xl/sharedStrings.xml><?xml version="1.0" encoding="utf-8"?>
<sst xmlns="http://schemas.openxmlformats.org/spreadsheetml/2006/main" count="1172" uniqueCount="631">
  <si>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</si>
  <si>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</si>
  <si>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</si>
  <si>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</si>
  <si>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</si>
  <si>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</si>
  <si>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</si>
  <si>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</si>
  <si>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</si>
  <si>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</si>
  <si>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</si>
  <si>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</si>
  <si>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</si>
  <si>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</si>
  <si>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</si>
  <si>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</si>
  <si>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</si>
  <si>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</si>
  <si>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</si>
  <si>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</si>
  <si>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</si>
  <si>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</si>
  <si>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</si>
  <si>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</si>
  <si>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</si>
  <si>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</si>
  <si>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</si>
  <si>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</si>
  <si>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</si>
  <si>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</si>
  <si>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</si>
  <si>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</si>
  <si>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</si>
  <si>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</si>
  <si>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</si>
  <si>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</si>
  <si>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</si>
  <si>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</si>
  <si>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</si>
  <si>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</si>
  <si>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</si>
  <si>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</si>
  <si>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</si>
  <si>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</si>
  <si>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</si>
  <si>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</si>
  <si>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</si>
  <si>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</si>
  <si>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</si>
  <si>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</si>
  <si>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</si>
  <si>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</si>
  <si>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</si>
  <si>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</si>
  <si>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</si>
  <si>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</si>
  <si>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</si>
  <si>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</si>
  <si>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</si>
  <si>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</si>
  <si>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</si>
  <si>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</si>
  <si>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</si>
  <si>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</si>
  <si>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</si>
  <si>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</si>
  <si>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</si>
  <si>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</si>
  <si>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</si>
  <si>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</si>
  <si>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</si>
  <si>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</si>
  <si>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</si>
  <si>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</si>
  <si>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</si>
  <si>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</si>
  <si>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</si>
  <si>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</si>
  <si>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</si>
  <si>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</si>
  <si>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</si>
  <si>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</si>
  <si>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</si>
  <si>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</si>
  <si>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</si>
  <si>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</si>
  <si>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</si>
  <si>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</si>
  <si>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</si>
  <si>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</si>
  <si>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</si>
  <si>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</si>
  <si>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</si>
  <si>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</si>
  <si>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</si>
  <si>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</si>
  <si>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</si>
  <si>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伊予市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</si>
  <si>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</si>
  <si>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</si>
  <si>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</si>
  <si>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</si>
  <si>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</si>
  <si>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</si>
  <si>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</si>
  <si>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</si>
  <si>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</si>
  <si>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</si>
  <si>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</si>
  <si>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</si>
  <si>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</si>
  <si>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</si>
  <si>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</si>
  <si>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</si>
  <si>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</si>
  <si>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</si>
  <si>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</si>
  <si>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</si>
  <si>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</si>
  <si>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</si>
  <si>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</si>
  <si>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</si>
  <si>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</si>
  <si>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</si>
  <si>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</si>
  <si>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</si>
  <si>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</si>
  <si>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</si>
  <si>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</si>
  <si>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</si>
  <si>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</si>
  <si>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</si>
  <si>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</si>
  <si>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</si>
  <si>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</si>
  <si>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</si>
  <si>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</si>
  <si>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</si>
  <si>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</si>
  <si>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</si>
  <si>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</si>
  <si>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</si>
  <si>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</si>
  <si>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</si>
  <si>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</si>
  <si>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</si>
  <si>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</si>
  <si>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</si>
  <si>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</si>
  <si>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</si>
  <si>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</si>
  <si>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</si>
  <si>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</si>
  <si>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</si>
  <si>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</si>
  <si>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</si>
  <si>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</si>
  <si>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</si>
  <si>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</si>
  <si>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</si>
  <si>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</si>
  <si>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</si>
  <si>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</si>
  <si>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</si>
  <si>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</si>
  <si>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</si>
  <si>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</si>
  <si>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</si>
  <si>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</si>
  <si>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</si>
  <si>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</si>
  <si>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</si>
  <si>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</si>
  <si>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</si>
  <si>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</si>
  <si>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</si>
  <si>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</si>
  <si>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</si>
  <si>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</si>
  <si>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</si>
  <si>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</si>
  <si>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</si>
  <si>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</si>
  <si>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</si>
  <si>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</si>
  <si>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</si>
  <si>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</si>
  <si>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</si>
  <si>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</si>
  <si>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</si>
  <si>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</si>
  <si>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</si>
  <si>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</si>
  <si>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</si>
  <si>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</si>
  <si>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</si>
  <si>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</si>
  <si>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</si>
  <si>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</si>
  <si>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</si>
  <si>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</si>
  <si>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</si>
  <si>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</si>
  <si>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</si>
  <si>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</si>
  <si>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</si>
  <si>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</si>
  <si>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</si>
  <si>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</si>
  <si>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</si>
  <si>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</si>
  <si>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</si>
  <si>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愛媛県伊予市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</si>
  <si>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</si>
  <si>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</si>
  <si>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</si>
  <si>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</si>
  <si>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</si>
  <si>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</si>
  <si>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</si>
  <si>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</si>
  <si>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</si>
  <si>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</si>
  <si>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</si>
  <si>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</si>
  <si>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</si>
  <si>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</si>
  <si>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</si>
  <si>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</si>
  <si>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</si>
  <si>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</si>
  <si>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</si>
  <si>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</si>
  <si>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</si>
  <si>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</si>
  <si>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</si>
  <si>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</si>
  <si>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</si>
  <si>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</si>
  <si>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</si>
  <si>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</si>
  <si>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</si>
  <si>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</si>
  <si>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</si>
  <si>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</si>
  <si>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</si>
  <si>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</si>
  <si>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</si>
  <si>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</si>
  <si>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</si>
  <si>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</si>
  <si>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</si>
  <si>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</si>
  <si>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</si>
  <si>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</si>
  <si>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</si>
  <si>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</si>
  <si>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</si>
  <si>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</si>
  <si>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</si>
  <si>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</si>
  <si>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</si>
  <si>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</si>
  <si>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</si>
  <si>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</si>
  <si>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</si>
  <si>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</si>
  <si>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</si>
  <si>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</si>
  <si>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</si>
  <si>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</si>
  <si>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</si>
  <si>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</si>
  <si>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</si>
  <si>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</si>
  <si>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</si>
  <si>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</si>
  <si>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</si>
  <si>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</si>
  <si>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</si>
  <si>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</si>
  <si>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</si>
  <si>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</si>
  <si>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</si>
  <si>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</si>
  <si>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</si>
  <si>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</si>
  <si>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</si>
  <si>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</si>
  <si>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</si>
  <si>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</si>
  <si>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</si>
  <si>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</si>
  <si>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</si>
  <si>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</si>
  <si>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</si>
  <si>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</si>
  <si>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</si>
  <si>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</si>
  <si>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</si>
  <si>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</si>
  <si>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</si>
  <si>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</si>
  <si>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</si>
  <si>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</si>
  <si>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</si>
  <si>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</si>
  <si>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</si>
  <si>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</si>
  <si>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</si>
  <si>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</si>
  <si>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</si>
  <si>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</si>
  <si>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</si>
  <si>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</si>
  <si>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</si>
  <si>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</si>
  <si>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</si>
  <si>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</si>
  <si>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</si>
  <si>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</si>
  <si>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</si>
  <si>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</si>
  <si>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</si>
  <si>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</si>
  <si>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</si>
  <si>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</si>
  <si>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</si>
  <si>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</si>
  <si>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</si>
  <si>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</si>
  <si>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</si>
  <si>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</si>
  <si>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</si>
  <si>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</si>
  <si>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</si>
  <si>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</si>
  <si>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</si>
  <si>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</si>
  <si>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</si>
  <si>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</si>
  <si>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</si>
  <si>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</si>
  <si>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</si>
  <si>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</si>
  <si>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</si>
  <si>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</si>
  <si>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</si>
  <si>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</si>
  <si>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</si>
  <si>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</si>
  <si>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</si>
  <si>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</si>
  <si>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</si>
  <si>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</si>
  <si>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</si>
  <si>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</si>
  <si>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</si>
  <si>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</si>
  <si>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</si>
  <si>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</si>
  <si>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</si>
  <si>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</si>
  <si>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</si>
  <si>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</si>
  <si>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</si>
  <si>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愛媛県伊予市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</si>
  <si>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</si>
  <si>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</si>
  <si>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</si>
  <si>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</si>
  <si>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</si>
  <si>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</si>
  <si>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</si>
  <si>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</si>
  <si>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</si>
  <si>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</si>
  <si>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</si>
  <si>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</si>
  <si>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</si>
  <si>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</si>
  <si>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</si>
  <si>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</si>
  <si>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</si>
  <si>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</si>
  <si>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</si>
  <si>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</si>
  <si>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</si>
  <si>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</si>
  <si>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</si>
  <si>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</si>
  <si>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</si>
  <si>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</si>
  <si>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</si>
  <si>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</si>
  <si>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</si>
  <si>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</si>
  <si>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</si>
  <si>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</si>
  <si>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</si>
  <si>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</si>
  <si>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</si>
  <si>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</si>
  <si>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</si>
  <si>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</si>
  <si>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</si>
  <si>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</si>
  <si>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</si>
  <si>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</si>
  <si>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飲料水供給施設特別会計</t>
    <phoneticPr fontId="5"/>
  </si>
  <si>
    <t>法非適用企業</t>
    <phoneticPr fontId="5"/>
  </si>
  <si>
    <t>伊予港上屋特別会計</t>
    <phoneticPr fontId="5"/>
  </si>
  <si>
    <t>公共下水道特別会計</t>
    <phoneticPr fontId="5"/>
  </si>
  <si>
    <t>特定環境保全公共下水道特別会計</t>
    <phoneticPr fontId="5"/>
  </si>
  <si>
    <t>農業集落排水特別会計</t>
    <phoneticPr fontId="5"/>
  </si>
  <si>
    <t>浄化槽整備特別会計</t>
    <phoneticPr fontId="5"/>
  </si>
  <si>
    <t>都市総合文化施設運営事業特別会計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</si>
  <si>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</si>
  <si>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</si>
  <si>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</si>
  <si>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</si>
  <si>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</si>
  <si>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</si>
  <si>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</si>
  <si>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</si>
  <si>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</si>
  <si>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</si>
  <si>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</si>
  <si>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</si>
  <si>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</si>
  <si>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</si>
  <si>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</si>
  <si>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</si>
  <si>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</si>
  <si>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</si>
  <si>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</si>
  <si>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</si>
  <si>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</si>
  <si>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</si>
  <si>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</si>
  <si>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</si>
  <si>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</si>
  <si>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</si>
  <si>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</si>
  <si>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</si>
  <si>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</si>
  <si>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</si>
  <si>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</si>
  <si>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</si>
  <si>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</si>
  <si>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</si>
  <si>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</si>
  <si>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</si>
  <si>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</si>
  <si>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</si>
  <si>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</si>
  <si>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</si>
  <si>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</si>
  <si>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</si>
  <si>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</si>
  <si>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</si>
  <si>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</si>
  <si>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</si>
  <si>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</si>
  <si>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</si>
  <si>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</si>
  <si>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</si>
  <si>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</si>
  <si>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</si>
  <si>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</si>
  <si>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</si>
  <si>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</si>
  <si>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</si>
  <si>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</si>
  <si>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</si>
  <si>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</si>
  <si>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</si>
  <si>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t>
    <phoneticPr fontId="5"/>
  </si>
  <si>
    <t>-</t>
    <phoneticPr fontId="5"/>
  </si>
  <si>
    <t>-</t>
    <phoneticPr fontId="5"/>
  </si>
  <si>
    <t>-</t>
    <phoneticPr fontId="5"/>
  </si>
  <si>
    <t>(Ｆ)</t>
    <phoneticPr fontId="5"/>
  </si>
  <si>
    <t>特定環境保全公共下水道特別会計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</si>
  <si>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</si>
  <si>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</si>
  <si>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</si>
  <si>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</si>
  <si>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</si>
  <si>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</si>
  <si>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</si>
  <si>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</si>
  <si>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</si>
  <si>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</si>
  <si>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</si>
  <si>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</si>
  <si>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</si>
  <si>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</si>
  <si>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</si>
  <si>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</si>
  <si>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</si>
  <si>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</si>
  <si>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</si>
  <si>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</si>
  <si>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</si>
  <si>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</si>
  <si>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</si>
  <si>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</si>
  <si>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</si>
  <si>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</si>
  <si>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</si>
  <si>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</si>
  <si>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</si>
  <si>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</si>
  <si>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</si>
  <si>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</si>
  <si>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</si>
  <si>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</si>
  <si>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</si>
  <si>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</si>
  <si>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</si>
  <si>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</si>
  <si>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</si>
  <si>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</si>
  <si>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</si>
  <si>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</si>
  <si>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</si>
  <si>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</si>
  <si>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</si>
  <si>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</si>
  <si>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</si>
  <si>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</si>
  <si>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</si>
  <si>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</si>
  <si>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</si>
  <si>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</si>
  <si>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</si>
  <si>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</si>
  <si>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</si>
  <si>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</si>
  <si>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</si>
  <si>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</si>
  <si>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</si>
  <si>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</si>
  <si>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</si>
  <si>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</si>
  <si>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</si>
  <si>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</si>
  <si>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</si>
  <si>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</si>
  <si>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</si>
  <si>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</si>
  <si>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</si>
  <si>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</si>
  <si>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</si>
  <si>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</si>
  <si>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</si>
  <si>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</si>
  <si>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</si>
  <si>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</si>
  <si>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</si>
  <si>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</si>
  <si>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</si>
  <si>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</si>
  <si>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</si>
  <si>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</si>
  <si>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</si>
  <si>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</si>
  <si>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</si>
  <si>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</si>
  <si>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</si>
  <si>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</si>
  <si>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1.68</t>
  </si>
  <si>
    <t>▲ 2.00</t>
  </si>
  <si>
    <t>▲ 0.67</t>
  </si>
  <si>
    <t>▲ 1.03</t>
  </si>
  <si>
    <t>水道事業会計</t>
  </si>
  <si>
    <t>一般会計</t>
  </si>
  <si>
    <t>介護保険特別会計</t>
  </si>
  <si>
    <t>国民健康保険特別会計（事業勘定）</t>
  </si>
  <si>
    <t>▲ 0.17</t>
  </si>
  <si>
    <t>公共下水道特別会計</t>
  </si>
  <si>
    <t>後期高齢者医療特別会計</t>
  </si>
  <si>
    <t>特定環境保全公共下水道特別会計</t>
  </si>
  <si>
    <t>簡易水道特別会計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</si>
  <si>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</si>
  <si>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</si>
  <si>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</si>
  <si>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</si>
  <si>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</si>
  <si>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</si>
  <si>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</si>
  <si>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</si>
  <si>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</si>
  <si>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rPh sb="0" eb="2">
      <t>マツヤマ</t>
    </rPh>
    <rPh sb="2" eb="4">
      <t>ヨウゴ</t>
    </rPh>
    <rPh sb="4" eb="6">
      <t>ロウジン</t>
    </rPh>
    <rPh sb="9" eb="11">
      <t>ジム</t>
    </rPh>
    <rPh sb="11" eb="13">
      <t>クミアイ</t>
    </rPh>
    <rPh sb="14" eb="16">
      <t>シンリョウ</t>
    </rPh>
    <rPh sb="16" eb="17">
      <t>ショ</t>
    </rPh>
    <rPh sb="17" eb="19">
      <t>ジギョウ</t>
    </rPh>
    <rPh sb="19" eb="21">
      <t>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</si>
  <si>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</si>
  <si>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</si>
  <si>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愛媛県市町総合事務組合（退職手当事業分）</t>
    <rPh sb="0" eb="3">
      <t>エヒメケン</t>
    </rPh>
    <rPh sb="3" eb="4">
      <t>シ</t>
    </rPh>
    <rPh sb="4" eb="5">
      <t>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</si>
  <si>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4">
      <t>シ</t>
    </rPh>
    <rPh sb="4" eb="5">
      <t>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</si>
  <si>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4">
      <t>シ</t>
    </rPh>
    <rPh sb="4" eb="5">
      <t>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</si>
  <si>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4">
      <t>シ</t>
    </rPh>
    <rPh sb="4" eb="5">
      <t>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</si>
  <si>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4">
      <t>シ</t>
    </rPh>
    <rPh sb="4" eb="5">
      <t>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</si>
  <si>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4">
      <t>シ</t>
    </rPh>
    <rPh sb="4" eb="5">
      <t>チョウ</t>
    </rPh>
    <rPh sb="5" eb="7">
      <t>ソウゴウ</t>
    </rPh>
    <rPh sb="7" eb="9">
      <t>ジム</t>
    </rPh>
    <rPh sb="9" eb="11">
      <t>クミアイ</t>
    </rPh>
    <rPh sb="12" eb="14">
      <t>キョウツウ</t>
    </rPh>
    <rPh sb="14" eb="16">
      <t>ケイヒ</t>
    </rPh>
    <rPh sb="16" eb="17">
      <t>ブン</t>
    </rPh>
    <phoneticPr fontId="2"/>
  </si>
  <si>
    <t>伊予市松前町共立衛生組合</t>
    <rPh sb="0" eb="3">
      <t>イヨシ</t>
    </rPh>
    <rPh sb="3" eb="6">
      <t>マサキチョウ</t>
    </rPh>
    <rPh sb="6" eb="8">
      <t>キョウリツ</t>
    </rPh>
    <rPh sb="8" eb="10">
      <t>エイセイ</t>
    </rPh>
    <rPh sb="10" eb="12">
      <t>クミアイ</t>
    </rPh>
    <phoneticPr fontId="2"/>
  </si>
  <si>
    <t>伊予市・伊予郡養護老人ホーム組合</t>
    <rPh sb="0" eb="3">
      <t>イヨシ</t>
    </rPh>
    <rPh sb="4" eb="7">
      <t>イヨグン</t>
    </rPh>
    <rPh sb="7" eb="9">
      <t>ヨウゴ</t>
    </rPh>
    <rPh sb="9" eb="11">
      <t>ロウジン</t>
    </rPh>
    <rPh sb="14" eb="16">
      <t>クミアイ</t>
    </rPh>
    <phoneticPr fontId="2"/>
  </si>
  <si>
    <t>大洲・喜多衛生事務組合</t>
    <rPh sb="0" eb="2">
      <t>オオズ</t>
    </rPh>
    <rPh sb="3" eb="5">
      <t>キタ</t>
    </rPh>
    <rPh sb="5" eb="7">
      <t>エイセイ</t>
    </rPh>
    <rPh sb="7" eb="9">
      <t>ジム</t>
    </rPh>
    <rPh sb="9" eb="11">
      <t>クミアイ</t>
    </rPh>
    <phoneticPr fontId="2"/>
  </si>
  <si>
    <t>伊予地区ごみ処理施設管理組合</t>
    <rPh sb="0" eb="2">
      <t>イヨ</t>
    </rPh>
    <rPh sb="2" eb="4">
      <t>チク</t>
    </rPh>
    <rPh sb="6" eb="8">
      <t>ショリ</t>
    </rPh>
    <rPh sb="8" eb="10">
      <t>シセツ</t>
    </rPh>
    <rPh sb="10" eb="12">
      <t>カンリ</t>
    </rPh>
    <rPh sb="12" eb="14">
      <t>クミアイ</t>
    </rPh>
    <phoneticPr fontId="2"/>
  </si>
  <si>
    <t>伊予消防等事務組合</t>
    <rPh sb="0" eb="2">
      <t>イヨ</t>
    </rPh>
    <rPh sb="2" eb="4">
      <t>ショウボウ</t>
    </rPh>
    <rPh sb="4" eb="5">
      <t>トウ</t>
    </rPh>
    <rPh sb="5" eb="7">
      <t>ジム</t>
    </rPh>
    <rPh sb="7" eb="9">
      <t>クミアイ</t>
    </rPh>
    <phoneticPr fontId="2"/>
  </si>
  <si>
    <t>伊予市外二町共有物組合</t>
    <rPh sb="0" eb="3">
      <t>イヨシ</t>
    </rPh>
    <rPh sb="3" eb="4">
      <t>ホカ</t>
    </rPh>
    <rPh sb="4" eb="6">
      <t>ニチョウ</t>
    </rPh>
    <rPh sb="6" eb="9">
      <t>キョウユウブツ</t>
    </rPh>
    <rPh sb="9" eb="11">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</si>
  <si>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</si>
  <si>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</si>
  <si>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</si>
  <si>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株式会社　プロシーズ</t>
    <rPh sb="0" eb="4">
      <t>カブシキガイシャ</t>
    </rPh>
    <phoneticPr fontId="2"/>
  </si>
  <si>
    <t>株式会社　まちづくり郡中</t>
    <rPh sb="0" eb="4">
      <t>カブシキガイシャ</t>
    </rPh>
    <rPh sb="10" eb="12">
      <t>グンチュウ</t>
    </rPh>
    <phoneticPr fontId="2"/>
  </si>
  <si>
    <t>株式会社　シーサイドふたみ</t>
    <rPh sb="0" eb="4">
      <t>カブシキガイシャ</t>
    </rPh>
    <phoneticPr fontId="2"/>
  </si>
  <si>
    <t>地域福祉振興基金</t>
    <phoneticPr fontId="2"/>
  </si>
  <si>
    <t>地域公共交通システム運営基金</t>
    <phoneticPr fontId="2"/>
  </si>
  <si>
    <t>廃棄物処理施設整備基金</t>
    <phoneticPr fontId="2"/>
  </si>
  <si>
    <t>義務教育施設整備基金</t>
    <phoneticPr fontId="2"/>
  </si>
  <si>
    <t>まちづくり基金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</si>
  <si>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</si>
  <si>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</si>
  <si>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</si>
  <si>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</si>
  <si>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</si>
  <si>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い水準にあるが、微増に転じている。将来負担比率については高い水準にとどまっており上昇が見込まれる。将来負担比率が上昇している主な要因としては、平成２６年度から２９年度にかけて行った本庁舎の建替え事業に際し、合計で３３億円の地方債を発行したことに加え、図書館・文化ホール等の建設が加わることによる。これらの地方債の償還は令和２年度から本格化し、実質公債費比率が上昇していくことが考えられるため、これまで以上に公債費の適正化に取り組んで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</si>
  <si>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</si>
  <si>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</si>
  <si>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</si>
  <si>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が類似団体と比べて高い水準にある。これは、元年度までは合併特例債の借入が大きく、将来負担比率の上昇が見込まれるためである。公共施設等総合管理計画において、平成２８年度以降４０年間で、施設総量を２０％縮減するという目標を設定しており、昨年度末には個別施設計画を策定した。今後は個別施設計画を基に、公共施設等の集約化・複合化を積極的に進め、維持管理に要する経費を減少することに努める。</t>
    <rPh sb="28" eb="29">
      <t>ガン</t>
    </rPh>
    <rPh sb="123" eb="126">
      <t>サクネンド</t>
    </rPh>
    <rPh sb="126" eb="127">
      <t>マツ</t>
    </rPh>
    <rPh sb="129" eb="131">
      <t>コベツ</t>
    </rPh>
    <rPh sb="131" eb="133">
      <t>シセツ</t>
    </rPh>
    <rPh sb="133" eb="135">
      <t>ケイカク</t>
    </rPh>
    <rPh sb="136" eb="138">
      <t>サクテイ</t>
    </rPh>
    <rPh sb="141" eb="143">
      <t>コンゴ</t>
    </rPh>
    <rPh sb="144" eb="146">
      <t>コベツ</t>
    </rPh>
    <rPh sb="146" eb="148">
      <t>シセツ</t>
    </rPh>
    <rPh sb="148" eb="150">
      <t>ケイカク</t>
    </rPh>
    <rPh sb="151" eb="152">
      <t>モト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</si>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</sst>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BCE5-4FBD-B5B2-20CEF08D14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98280</c:v>
                </c:pt>
                <c:pt idx="1">
                  <c:v>81779</c:v>
                </c:pt>
                <c:pt idx="2">
                  <c:v>66254</c:v>
                </c:pt>
                <c:pt idx="3">
                  <c:v>65646</c:v>
                </c:pt>
                <c:pt idx="4">
                  <c:v>115417</c:v>
                </c:pt>
              </c:numCache>
            </c:numRef>
          </c:val>
          <c:smooth val="0"/>
          <c:extLst>
            <c:ext xmlns:c16="http://schemas.microsoft.com/office/drawing/2014/chart" uri="{C3380CC4-5D6E-409C-BE32-E72D297353CC}">
              <c16:uniqueId val="{00000001-BCE5-4FBD-B5B2-20CEF08D14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7.68</c:v>
                </c:pt>
                <c:pt idx="1">
                  <c:v>7.12</c:v>
                </c:pt>
                <c:pt idx="2">
                  <c:v>6.64</c:v>
                </c:pt>
                <c:pt idx="3">
                  <c:v>5.68</c:v>
                </c:pt>
                <c:pt idx="4">
                  <c:v>6.04</c:v>
                </c:pt>
              </c:numCache>
            </c:numRef>
          </c:val>
          <c:extLst>
            <c:ext xmlns:c16="http://schemas.microsoft.com/office/drawing/2014/chart" uri="{C3380CC4-5D6E-409C-BE32-E72D297353CC}">
              <c16:uniqueId val="{00000000-50F4-4590-AD37-1D54EE3770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17.41</c:v>
                </c:pt>
                <c:pt idx="1">
                  <c:v>16.170000000000002</c:v>
                </c:pt>
                <c:pt idx="2">
                  <c:v>16.61</c:v>
                </c:pt>
                <c:pt idx="3">
                  <c:v>16.78</c:v>
                </c:pt>
                <c:pt idx="4">
                  <c:v>17.87</c:v>
                </c:pt>
              </c:numCache>
            </c:numRef>
          </c:val>
          <c:extLst>
            <c:ext xmlns:c16="http://schemas.microsoft.com/office/drawing/2014/chart" uri="{C3380CC4-5D6E-409C-BE32-E72D297353CC}">
              <c16:uniqueId val="{00000001-50F4-4590-AD37-1D54EE3770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-1.68</c:v>
                </c:pt>
                <c:pt idx="1">
                  <c:v>-2</c:v>
                </c:pt>
                <c:pt idx="2">
                  <c:v>-0.67</c:v>
                </c:pt>
                <c:pt idx="3">
                  <c:v>-1.03</c:v>
                </c:pt>
                <c:pt idx="4">
                  <c:v>1.41</c:v>
                </c:pt>
              </c:numCache>
            </c:numRef>
          </c:val>
          <c:smooth val="0"/>
          <c:extLst>
            <c:ext xmlns:c16="http://schemas.microsoft.com/office/drawing/2014/chart" uri="{C3380CC4-5D6E-409C-BE32-E72D297353CC}">
              <c16:uniqueId val="{00000002-50F4-4590-AD37-1D54EE3770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0.15</c:v>
                </c:pt>
                <c:pt idx="2">
                  <c:v>#N/A</c:v>
                </c:pt>
                <c:pt idx="3">
                  <c:v>7.0000000000000007E-2</c:v>
                </c:pt>
                <c:pt idx="4">
                  <c:v>#N/A</c:v>
                </c:pt>
                <c:pt idx="5">
                  <c:v>0.08</c:v>
                </c:pt>
                <c:pt idx="6">
                  <c:v>#N/A</c:v>
                </c:pt>
                <c:pt idx="7">
                  <c:v>0.08</c:v>
                </c:pt>
                <c:pt idx="8">
                  <c:v>#N/A</c:v>
                </c:pt>
                <c:pt idx="9">
                  <c:v>0.01</c:v>
                </c:pt>
              </c:numCache>
            </c:numRef>
          </c:val>
          <c:extLst>
            <c:ext xmlns:c16="http://schemas.microsoft.com/office/drawing/2014/chart" uri="{C3380CC4-5D6E-409C-BE32-E72D297353CC}">
              <c16:uniqueId val="{00000000-8CE5-4935-9C21-632DCE6606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E5-4935-9C21-632DCE6606C1}"/>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8CE5-4935-9C21-632DCE6606C1}"/>
            </c:ext>
          </c:extLst>
        </c:ser>
        <c:ser>
          <c:idx val="3"/>
          <c:order val="3"/>
          <c:tx>
            <c:strRef>
              <c:f>データシート!$A$30</c:f>
              <c:strCache>
                <c:ptCount val="1"/>
                <c:pt idx="0">
                  <c:v>特定環境保全公共下水道特別会計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3-8CE5-4935-9C21-632DCE6606C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0.17</c:v>
                </c:pt>
                <c:pt idx="2">
                  <c:v>#N/A</c:v>
                </c:pt>
                <c:pt idx="3">
                  <c:v>0.19</c:v>
                </c:pt>
                <c:pt idx="4">
                  <c:v>#N/A</c:v>
                </c:pt>
                <c:pt idx="5">
                  <c:v>0.19</c:v>
                </c:pt>
                <c:pt idx="6">
                  <c:v>#N/A</c:v>
                </c:pt>
                <c:pt idx="7">
                  <c:v>0.17</c:v>
                </c:pt>
                <c:pt idx="8">
                  <c:v>#N/A</c:v>
                </c:pt>
                <c:pt idx="9">
                  <c:v>0.17</c:v>
                </c:pt>
              </c:numCache>
            </c:numRef>
          </c:val>
          <c:extLst>
            <c:ext xmlns:c16="http://schemas.microsoft.com/office/drawing/2014/chart" uri="{C3380CC4-5D6E-409C-BE32-E72D297353CC}">
              <c16:uniqueId val="{00000004-8CE5-4935-9C21-632DCE6606C1}"/>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c:v>
                </c:pt>
              </c:numCache>
            </c:numRef>
          </c:val>
          <c:extLst>
            <c:ext xmlns:c16="http://schemas.microsoft.com/office/drawing/2014/chart" uri="{C3380CC4-5D6E-409C-BE32-E72D297353CC}">
              <c16:uniqueId val="{00000005-8CE5-4935-9C21-632DCE6606C1}"/>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0.17</c:v>
                </c:pt>
                <c:pt idx="1">
                  <c:v>#N/A</c:v>
                </c:pt>
                <c:pt idx="2">
                  <c:v>#N/A</c:v>
                </c:pt>
                <c:pt idx="3">
                  <c:v>2.23</c:v>
                </c:pt>
                <c:pt idx="4">
                  <c:v>#N/A</c:v>
                </c:pt>
                <c:pt idx="5">
                  <c:v>2.81</c:v>
                </c:pt>
                <c:pt idx="6">
                  <c:v>#N/A</c:v>
                </c:pt>
                <c:pt idx="7">
                  <c:v>0.31</c:v>
                </c:pt>
                <c:pt idx="8">
                  <c:v>#N/A</c:v>
                </c:pt>
                <c:pt idx="9">
                  <c:v>0.53</c:v>
                </c:pt>
              </c:numCache>
            </c:numRef>
          </c:val>
          <c:extLst>
            <c:ext xmlns:c16="http://schemas.microsoft.com/office/drawing/2014/chart" uri="{C3380CC4-5D6E-409C-BE32-E72D297353CC}">
              <c16:uniqueId val="{00000006-8CE5-4935-9C21-632DCE6606C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0.56000000000000005</c:v>
                </c:pt>
                <c:pt idx="2">
                  <c:v>#N/A</c:v>
                </c:pt>
                <c:pt idx="3">
                  <c:v>0.41</c:v>
                </c:pt>
                <c:pt idx="4">
                  <c:v>#N/A</c:v>
                </c:pt>
                <c:pt idx="5">
                  <c:v>0.38</c:v>
                </c:pt>
                <c:pt idx="6">
                  <c:v>#N/A</c:v>
                </c:pt>
                <c:pt idx="7">
                  <c:v>1.1399999999999999</c:v>
                </c:pt>
                <c:pt idx="8">
                  <c:v>#N/A</c:v>
                </c:pt>
                <c:pt idx="9">
                  <c:v>0.67</c:v>
                </c:pt>
              </c:numCache>
            </c:numRef>
          </c:val>
          <c:extLst>
            <c:ext xmlns:c16="http://schemas.microsoft.com/office/drawing/2014/chart" uri="{C3380CC4-5D6E-409C-BE32-E72D297353CC}">
              <c16:uniqueId val="{00000007-8CE5-4935-9C21-632DCE6606C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7.68</c:v>
                </c:pt>
                <c:pt idx="2">
                  <c:v>#N/A</c:v>
                </c:pt>
                <c:pt idx="3">
                  <c:v>7.12</c:v>
                </c:pt>
                <c:pt idx="4">
                  <c:v>#N/A</c:v>
                </c:pt>
                <c:pt idx="5">
                  <c:v>6.64</c:v>
                </c:pt>
                <c:pt idx="6">
                  <c:v>#N/A</c:v>
                </c:pt>
                <c:pt idx="7">
                  <c:v>5.67</c:v>
                </c:pt>
                <c:pt idx="8">
                  <c:v>#N/A</c:v>
                </c:pt>
                <c:pt idx="9">
                  <c:v>6.04</c:v>
                </c:pt>
              </c:numCache>
            </c:numRef>
          </c:val>
          <c:extLst>
            <c:ext xmlns:c16="http://schemas.microsoft.com/office/drawing/2014/chart" uri="{C3380CC4-5D6E-409C-BE32-E72D297353CC}">
              <c16:uniqueId val="{00000008-8CE5-4935-9C21-632DCE6606C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8.44</c:v>
                </c:pt>
                <c:pt idx="2">
                  <c:v>#N/A</c:v>
                </c:pt>
                <c:pt idx="3">
                  <c:v>8.75</c:v>
                </c:pt>
                <c:pt idx="4">
                  <c:v>#N/A</c:v>
                </c:pt>
                <c:pt idx="5">
                  <c:v>9.2799999999999994</c:v>
                </c:pt>
                <c:pt idx="6">
                  <c:v>#N/A</c:v>
                </c:pt>
                <c:pt idx="7">
                  <c:v>9.66</c:v>
                </c:pt>
                <c:pt idx="8">
                  <c:v>#N/A</c:v>
                </c:pt>
                <c:pt idx="9">
                  <c:v>9.1999999999999993</c:v>
                </c:pt>
              </c:numCache>
            </c:numRef>
          </c:val>
          <c:extLst>
            <c:ext xmlns:c16="http://schemas.microsoft.com/office/drawing/2014/chart" uri="{C3380CC4-5D6E-409C-BE32-E72D297353CC}">
              <c16:uniqueId val="{00000009-8CE5-4935-9C21-632DCE6606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1723</c:v>
                </c:pt>
                <c:pt idx="5">
                  <c:v>1736</c:v>
                </c:pt>
                <c:pt idx="8">
                  <c:v>1724</c:v>
                </c:pt>
                <c:pt idx="11">
                  <c:v>1722</c:v>
                </c:pt>
                <c:pt idx="14">
                  <c:v>1786</c:v>
                </c:pt>
              </c:numCache>
            </c:numRef>
          </c:val>
          <c:extLst>
            <c:ext xmlns:c16="http://schemas.microsoft.com/office/drawing/2014/chart" uri="{C3380CC4-5D6E-409C-BE32-E72D297353CC}">
              <c16:uniqueId val="{00000000-9118-4E95-9EBB-CA17984A37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18-4E95-9EBB-CA17984A37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23</c:v>
                </c:pt>
                <c:pt idx="3">
                  <c:v>22</c:v>
                </c:pt>
                <c:pt idx="6">
                  <c:v>7</c:v>
                </c:pt>
                <c:pt idx="9">
                  <c:v>6</c:v>
                </c:pt>
                <c:pt idx="12">
                  <c:v>5</c:v>
                </c:pt>
              </c:numCache>
            </c:numRef>
          </c:val>
          <c:extLst>
            <c:ext xmlns:c16="http://schemas.microsoft.com/office/drawing/2014/chart" uri="{C3380CC4-5D6E-409C-BE32-E72D297353CC}">
              <c16:uniqueId val="{00000002-9118-4E95-9EBB-CA17984A37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91</c:v>
                </c:pt>
                <c:pt idx="3">
                  <c:v>102</c:v>
                </c:pt>
                <c:pt idx="6">
                  <c:v>108</c:v>
                </c:pt>
                <c:pt idx="9">
                  <c:v>111</c:v>
                </c:pt>
                <c:pt idx="12">
                  <c:v>113</c:v>
                </c:pt>
              </c:numCache>
            </c:numRef>
          </c:val>
          <c:extLst>
            <c:ext xmlns:c16="http://schemas.microsoft.com/office/drawing/2014/chart" uri="{C3380CC4-5D6E-409C-BE32-E72D297353CC}">
              <c16:uniqueId val="{00000003-9118-4E95-9EBB-CA17984A37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530</c:v>
                </c:pt>
                <c:pt idx="3">
                  <c:v>574</c:v>
                </c:pt>
                <c:pt idx="6">
                  <c:v>624</c:v>
                </c:pt>
                <c:pt idx="9">
                  <c:v>704</c:v>
                </c:pt>
                <c:pt idx="12">
                  <c:v>696</c:v>
                </c:pt>
              </c:numCache>
            </c:numRef>
          </c:val>
          <c:extLst>
            <c:ext xmlns:c16="http://schemas.microsoft.com/office/drawing/2014/chart" uri="{C3380CC4-5D6E-409C-BE32-E72D297353CC}">
              <c16:uniqueId val="{00000004-9118-4E95-9EBB-CA17984A37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18-4E95-9EBB-CA17984A37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18-4E95-9EBB-CA17984A37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1772</c:v>
                </c:pt>
                <c:pt idx="3">
                  <c:v>1704</c:v>
                </c:pt>
                <c:pt idx="6">
                  <c:v>1711</c:v>
                </c:pt>
                <c:pt idx="9">
                  <c:v>1642</c:v>
                </c:pt>
                <c:pt idx="12">
                  <c:v>1705</c:v>
                </c:pt>
              </c:numCache>
            </c:numRef>
          </c:val>
          <c:extLst>
            <c:ext xmlns:c16="http://schemas.microsoft.com/office/drawing/2014/chart" uri="{C3380CC4-5D6E-409C-BE32-E72D297353CC}">
              <c16:uniqueId val="{00000007-9118-4E95-9EBB-CA17984A37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693</c:v>
                </c:pt>
                <c:pt idx="2">
                  <c:v>#N/A</c:v>
                </c:pt>
                <c:pt idx="3">
                  <c:v>#N/A</c:v>
                </c:pt>
                <c:pt idx="4">
                  <c:v>666</c:v>
                </c:pt>
                <c:pt idx="5">
                  <c:v>#N/A</c:v>
                </c:pt>
                <c:pt idx="6">
                  <c:v>#N/A</c:v>
                </c:pt>
                <c:pt idx="7">
                  <c:v>726</c:v>
                </c:pt>
                <c:pt idx="8">
                  <c:v>#N/A</c:v>
                </c:pt>
                <c:pt idx="9">
                  <c:v>#N/A</c:v>
                </c:pt>
                <c:pt idx="10">
                  <c:v>741</c:v>
                </c:pt>
                <c:pt idx="11">
                  <c:v>#N/A</c:v>
                </c:pt>
                <c:pt idx="12">
                  <c:v>#N/A</c:v>
                </c:pt>
                <c:pt idx="13">
                  <c:v>733</c:v>
                </c:pt>
                <c:pt idx="14">
                  <c:v>#N/A</c:v>
                </c:pt>
              </c:numCache>
            </c:numRef>
          </c:val>
          <c:smooth val="0"/>
          <c:extLst>
            <c:ext xmlns:c16="http://schemas.microsoft.com/office/drawing/2014/chart" uri="{C3380CC4-5D6E-409C-BE32-E72D297353CC}">
              <c16:uniqueId val="{00000008-9118-4E95-9EBB-CA17984A37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20539</c:v>
                </c:pt>
                <c:pt idx="5">
                  <c:v>21262</c:v>
                </c:pt>
                <c:pt idx="8">
                  <c:v>21584</c:v>
                </c:pt>
                <c:pt idx="11">
                  <c:v>21705</c:v>
                </c:pt>
                <c:pt idx="14">
                  <c:v>22107</c:v>
                </c:pt>
              </c:numCache>
            </c:numRef>
          </c:val>
          <c:extLst>
            <c:ext xmlns:c16="http://schemas.microsoft.com/office/drawing/2014/chart" uri="{C3380CC4-5D6E-409C-BE32-E72D297353CC}">
              <c16:uniqueId val="{00000000-0FE3-40F0-A121-2BC8A604DE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c:v>
                </c:pt>
                <c:pt idx="5">
                  <c:v>187</c:v>
                </c:pt>
                <c:pt idx="8">
                  <c:v>176</c:v>
                </c:pt>
                <c:pt idx="11">
                  <c:v>108</c:v>
                </c:pt>
                <c:pt idx="14">
                  <c:v>108</c:v>
                </c:pt>
              </c:numCache>
            </c:numRef>
          </c:val>
          <c:extLst>
            <c:ext xmlns:c16="http://schemas.microsoft.com/office/drawing/2014/chart" uri="{C3380CC4-5D6E-409C-BE32-E72D297353CC}">
              <c16:uniqueId val="{00000001-0FE3-40F0-A121-2BC8A604DE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4418</c:v>
                </c:pt>
                <c:pt idx="5">
                  <c:v>4044</c:v>
                </c:pt>
                <c:pt idx="8">
                  <c:v>3933</c:v>
                </c:pt>
                <c:pt idx="11">
                  <c:v>4205</c:v>
                </c:pt>
                <c:pt idx="14">
                  <c:v>4009</c:v>
                </c:pt>
              </c:numCache>
            </c:numRef>
          </c:val>
          <c:extLst>
            <c:ext xmlns:c16="http://schemas.microsoft.com/office/drawing/2014/chart" uri="{C3380CC4-5D6E-409C-BE32-E72D297353CC}">
              <c16:uniqueId val="{00000002-0FE3-40F0-A121-2BC8A604DE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E3-40F0-A121-2BC8A604DE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E3-40F0-A121-2BC8A604DE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E3-40F0-A121-2BC8A604DE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2261</c:v>
                </c:pt>
                <c:pt idx="3">
                  <c:v>2156</c:v>
                </c:pt>
                <c:pt idx="6">
                  <c:v>1891</c:v>
                </c:pt>
                <c:pt idx="9">
                  <c:v>1713</c:v>
                </c:pt>
                <c:pt idx="12">
                  <c:v>1661</c:v>
                </c:pt>
              </c:numCache>
            </c:numRef>
          </c:val>
          <c:extLst>
            <c:ext xmlns:c16="http://schemas.microsoft.com/office/drawing/2014/chart" uri="{C3380CC4-5D6E-409C-BE32-E72D297353CC}">
              <c16:uniqueId val="{00000006-0FE3-40F0-A121-2BC8A604DE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798</c:v>
                </c:pt>
                <c:pt idx="3">
                  <c:v>714</c:v>
                </c:pt>
                <c:pt idx="6">
                  <c:v>698</c:v>
                </c:pt>
                <c:pt idx="9">
                  <c:v>720</c:v>
                </c:pt>
                <c:pt idx="12">
                  <c:v>664</c:v>
                </c:pt>
              </c:numCache>
            </c:numRef>
          </c:val>
          <c:extLst>
            <c:ext xmlns:c16="http://schemas.microsoft.com/office/drawing/2014/chart" uri="{C3380CC4-5D6E-409C-BE32-E72D297353CC}">
              <c16:uniqueId val="{00000007-0FE3-40F0-A121-2BC8A604DE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6897</c:v>
                </c:pt>
                <c:pt idx="3">
                  <c:v>6852</c:v>
                </c:pt>
                <c:pt idx="6">
                  <c:v>5976</c:v>
                </c:pt>
                <c:pt idx="9">
                  <c:v>6017</c:v>
                </c:pt>
                <c:pt idx="12">
                  <c:v>5737</c:v>
                </c:pt>
              </c:numCache>
            </c:numRef>
          </c:val>
          <c:extLst>
            <c:ext xmlns:c16="http://schemas.microsoft.com/office/drawing/2014/chart" uri="{C3380CC4-5D6E-409C-BE32-E72D297353CC}">
              <c16:uniqueId val="{00000008-0FE3-40F0-A121-2BC8A604DE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c:v>
                </c:pt>
                <c:pt idx="3">
                  <c:v>0</c:v>
                </c:pt>
                <c:pt idx="6">
                  <c:v>0</c:v>
                </c:pt>
                <c:pt idx="9">
                  <c:v>0</c:v>
                </c:pt>
                <c:pt idx="12">
                  <c:v>0</c:v>
                </c:pt>
              </c:numCache>
            </c:numRef>
          </c:val>
          <c:extLst>
            <c:ext xmlns:c16="http://schemas.microsoft.com/office/drawing/2014/chart" uri="{C3380CC4-5D6E-409C-BE32-E72D297353CC}">
              <c16:uniqueId val="{00000009-0FE3-40F0-A121-2BC8A604DE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20671</c:v>
                </c:pt>
                <c:pt idx="3">
                  <c:v>21739</c:v>
                </c:pt>
                <c:pt idx="6">
                  <c:v>22245</c:v>
                </c:pt>
                <c:pt idx="9">
                  <c:v>22687</c:v>
                </c:pt>
                <c:pt idx="12">
                  <c:v>23752</c:v>
                </c:pt>
              </c:numCache>
            </c:numRef>
          </c:val>
          <c:extLst>
            <c:ext xmlns:c16="http://schemas.microsoft.com/office/drawing/2014/chart" uri="{C3380CC4-5D6E-409C-BE32-E72D297353CC}">
              <c16:uniqueId val="{0000000A-0FE3-40F0-A121-2BC8A604DE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5683</c:v>
                </c:pt>
                <c:pt idx="2">
                  <c:v>#N/A</c:v>
                </c:pt>
                <c:pt idx="3">
                  <c:v>#N/A</c:v>
                </c:pt>
                <c:pt idx="4">
                  <c:v>5970</c:v>
                </c:pt>
                <c:pt idx="5">
                  <c:v>#N/A</c:v>
                </c:pt>
                <c:pt idx="6">
                  <c:v>#N/A</c:v>
                </c:pt>
                <c:pt idx="7">
                  <c:v>5116</c:v>
                </c:pt>
                <c:pt idx="8">
                  <c:v>#N/A</c:v>
                </c:pt>
                <c:pt idx="9">
                  <c:v>#N/A</c:v>
                </c:pt>
                <c:pt idx="10">
                  <c:v>5119</c:v>
                </c:pt>
                <c:pt idx="11">
                  <c:v>#N/A</c:v>
                </c:pt>
                <c:pt idx="12">
                  <c:v>#N/A</c:v>
                </c:pt>
                <c:pt idx="13">
                  <c:v>5589</c:v>
                </c:pt>
                <c:pt idx="14">
                  <c:v>#N/A</c:v>
                </c:pt>
              </c:numCache>
            </c:numRef>
          </c:val>
          <c:smooth val="0"/>
          <c:extLst>
            <c:ext xmlns:c16="http://schemas.microsoft.com/office/drawing/2014/chart" uri="{C3380CC4-5D6E-409C-BE32-E72D297353CC}">
              <c16:uniqueId val="{0000000B-0FE3-40F0-A121-2BC8A604DE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1761</c:v>
                </c:pt>
                <c:pt idx="1">
                  <c:v>1761</c:v>
                </c:pt>
                <c:pt idx="2">
                  <c:v>1872</c:v>
                </c:pt>
              </c:numCache>
            </c:numRef>
          </c:val>
          <c:extLst>
            <c:ext xmlns:c16="http://schemas.microsoft.com/office/drawing/2014/chart" uri="{C3380CC4-5D6E-409C-BE32-E72D297353CC}">
              <c16:uniqueId val="{00000000-EF4A-46A7-A815-EC1A30D128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241</c:v>
                </c:pt>
                <c:pt idx="1">
                  <c:v>241</c:v>
                </c:pt>
                <c:pt idx="2">
                  <c:v>241</c:v>
                </c:pt>
              </c:numCache>
            </c:numRef>
          </c:val>
          <c:extLst>
            <c:ext xmlns:c16="http://schemas.microsoft.com/office/drawing/2014/chart" uri="{C3380CC4-5D6E-409C-BE32-E72D297353CC}">
              <c16:uniqueId val="{00000001-EF4A-46A7-A815-EC1A30D128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1514</c:v>
                </c:pt>
                <c:pt idx="1">
                  <c:v>1587</c:v>
                </c:pt>
                <c:pt idx="2">
                  <c:v>1336</c:v>
                </c:pt>
              </c:numCache>
            </c:numRef>
          </c:val>
          <c:extLst>
            <c:ext xmlns:c16="http://schemas.microsoft.com/office/drawing/2014/chart" uri="{C3380CC4-5D6E-409C-BE32-E72D297353CC}">
              <c16:uniqueId val="{00000002-EF4A-46A7-A815-EC1A30D128E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{23D8299C-1295-486F-BC4C-AF51002993E0}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48F-4E88-AA17-A6A5A8DA42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{C1FB12B3-7F37-4CE0-90AB-DD733762BC13}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8F-4E88-AA17-A6A5A8DA42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{126B825C-31E9-4C63-9369-1DB582348B2B}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8F-4E88-AA17-A6A5A8DA42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{70EF764A-DADB-4B79-8F56-2647B2B4AFA9}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8F-4E88-AA17-A6A5A8DA42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{B5F548E7-7BAE-4D59-9563-055247D3240D}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8F-4E88-AA17-A6A5A8DA42B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{EE52ED79-4E99-44BE-9CF2-74DA78A59453}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48F-4E88-AA17-A6A5A8DA42B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{AB3D53A5-5033-4742-BE27-A892D1385287}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48F-4E88-AA17-A6A5A8DA42B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{C43B2E97-5942-4985-AF67-634445F44DC0}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48F-4E88-AA17-A6A5A8DA42B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{002B56D6-6978-47D4-867A-16120B02A828}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48F-4E88-AA17-A6A5A8DA42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58.2</c:v>
                </c:pt>
                <c:pt idx="16">
                  <c:v>57.1</c:v>
                </c:pt>
                <c:pt idx="24">
                  <c:v>58.7</c:v>
                </c:pt>
                <c:pt idx="32">
                  <c:v>55.4</c:v>
                </c:pt>
              </c:numCache>
            </c:numRef>
          </c:xVal>
          <c:yVal>
            <c:numRef>
              <c:f>公会計指標分析・財政指標組合せ分析表!$BP$51:$DC$51</c:f>
              <c:numCache>
                <c:formatCode>#,##0.0;"▲ "#,##0.0</c:formatCode>
                <c:ptCount val="40"/>
                <c:pt idx="0">
                  <c:v>61.2</c:v>
                </c:pt>
                <c:pt idx="8">
                  <c:v>65</c:v>
                </c:pt>
                <c:pt idx="16">
                  <c:v>57.5</c:v>
                </c:pt>
                <c:pt idx="24">
                  <c:v>58.2</c:v>
                </c:pt>
                <c:pt idx="32">
                  <c:v>64.099999999999994</c:v>
                </c:pt>
              </c:numCache>
            </c:numRef>
          </c:yVal>
          <c:smooth val="0"/>
          <c:extLst>
            <c:ext xmlns:c16="http://schemas.microsoft.com/office/drawing/2014/chart" uri="{C3380CC4-5D6E-409C-BE32-E72D297353CC}">
              <c16:uniqueId val="{00000009-E48F-4E88-AA17-A6A5A8DA42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{45E2FEB1-18C0-4C9B-8591-507659BA8D92}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48F-4E88-AA17-A6A5A8DA42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{D23F7B65-A14F-4862-BE50-E5F85AB10C22}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8F-4E88-AA17-A6A5A8DA42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{57A825BA-3498-43F3-B713-BCEABAA3A116}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8F-4E88-AA17-A6A5A8DA42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{1909B04E-4523-4A6A-BB33-F9806069E42B}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8F-4E88-AA17-A6A5A8DA42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{82C0A8C6-3B68-4EED-B62E-6F2D163ECEB2}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8F-4E88-AA17-A6A5A8DA42B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{30212E18-EC2C-4C99-A9A1-435120015316}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48F-4E88-AA17-A6A5A8DA42B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{4F799C88-9C7C-48DB-A43A-E1184A2480CC}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48F-4E88-AA17-A6A5A8DA42B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{3F568265-A25D-4B47-A2B8-7C50842F9960}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48F-4E88-AA17-A6A5A8DA42B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{5EDBBD26-1417-4953-8EBB-C2E9647E7AB8}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48F-4E88-AA17-A6A5A8DA42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E48F-4E88-AA17-A6A5A8DA42B8}"/>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{8830AB1B-9D37-4950-B3A3-5B5ECF7BBB39}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BA2-45E5-BF10-3EADB5DFEB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{DB966110-9E0C-4169-A085-79194CF3C0E9}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A2-45E5-BF10-3EADB5DFEB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{204FA98B-2D73-467F-8C4C-8933AAE14ECB}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A2-45E5-BF10-3EADB5DFEB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{DF318DB6-F2E2-40C6-BA8E-141B99B8BDC6}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A2-45E5-BF10-3EADB5DFEB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{F517EBB8-FE33-4A56-AE67-F36F1F8C600F}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A2-45E5-BF10-3EADB5DFEB1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{78F1816A-E437-437C-B0A2-05201137BD79}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BA2-45E5-BF10-3EADB5DFEB1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{9D09EDD6-EA06-4678-A1E6-751D11DDF175}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BA2-45E5-BF10-3EADB5DFEB1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{E373A21B-D307-4E7E-890F-8C5CE1EAE5CA}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BA2-45E5-BF10-3EADB5DFEB1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{BA808A6B-BFF5-4B8E-8D96-55868CE77FB5}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BA2-45E5-BF10-3EADB5DFEB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7.9</c:v>
                </c:pt>
                <c:pt idx="16">
                  <c:v>7.6</c:v>
                </c:pt>
                <c:pt idx="24">
                  <c:v>7.9</c:v>
                </c:pt>
                <c:pt idx="32">
                  <c:v>8.3000000000000007</c:v>
                </c:pt>
              </c:numCache>
            </c:numRef>
          </c:xVal>
          <c:yVal>
            <c:numRef>
              <c:f>公会計指標分析・財政指標組合せ分析表!$BP$73:$DC$73</c:f>
              <c:numCache>
                <c:formatCode>#,##0.0;"▲ "#,##0.0</c:formatCode>
                <c:ptCount val="40"/>
                <c:pt idx="0">
                  <c:v>61.2</c:v>
                </c:pt>
                <c:pt idx="8">
                  <c:v>65</c:v>
                </c:pt>
                <c:pt idx="16">
                  <c:v>57.5</c:v>
                </c:pt>
                <c:pt idx="24">
                  <c:v>58.2</c:v>
                </c:pt>
                <c:pt idx="32">
                  <c:v>64.099999999999994</c:v>
                </c:pt>
              </c:numCache>
            </c:numRef>
          </c:yVal>
          <c:smooth val="0"/>
          <c:extLst>
            <c:ext xmlns:c16="http://schemas.microsoft.com/office/drawing/2014/chart" uri="{C3380CC4-5D6E-409C-BE32-E72D297353CC}">
              <c16:uniqueId val="{00000009-9BA2-45E5-BF10-3EADB5DFEB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{B18036F4-2BC4-4B8B-8F9B-FE48F41282E8}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BA2-45E5-BF10-3EADB5DFEB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{FEEB2A8A-3243-42C1-A674-911B86E460A8}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A2-45E5-BF10-3EADB5DFEB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{F6AB5059-56D2-40C8-878C-E27B629F68DC}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A2-45E5-BF10-3EADB5DFEB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{B5D06692-CA8F-40A4-A1E0-B480CBDCA772}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A2-45E5-BF10-3EADB5DFEB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{4EB6B72D-600B-4827-BE32-5410701616A3}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A2-45E5-BF10-3EADB5DFEB1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{CCC98A75-39B7-471F-8AD6-954E490C92D8}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BA2-45E5-BF10-3EADB5DFEB1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{46988363-409D-4460-80B6-90FB8FB08B96}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BA2-45E5-BF10-3EADB5DFEB1F}"/>
                </c:ext>
              </c:extLst>
            </c:dLbl>
            <c:dLbl>
              <c:idx val="24"/>
              <c:layout>
                <c:manualLayout>
                  <c:x val="-2.9943142397008009E-2"/>
                  <c:y val="-6.212758757920881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{A678BA3E-EA03-4FB8-9D46-1C4B2764B7C1}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BA2-45E5-BF10-3EADB5DFEB1F}"/>
                </c:ext>
              </c:extLst>
            </c:dLbl>
            <c:dLbl>
              <c:idx val="32"/>
              <c:layout>
                <c:manualLayout>
                  <c:x val="-3.332519194717834E-2"/>
                  <c:y val="-6.270570659637916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{149AA620-CE95-4F6C-BF1F-1F8ED8FAF017}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BA2-45E5-BF10-3EADB5DFEB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9BA2-45E5-BF10-3EADB5DFEB1F}"/>
            </c:ext>
          </c:extLst>
        </c:ser>
        <c:dLbls>
          <c:showLegendKey val="0"/>
          <c:showVal val="1"/>
          <c:showCatName val="0"/>
          <c:showSerName val="0"/>
          <c:showPercent val="0"/>
          <c:showBubbleSize val="0"/>
        </c:dLbls>
        <c:axId val="84219776"/>
        <c:axId val="84234240"/>
      </c:scatterChart>
      <c:valAx>
        <c:axId val="84219776"/>
        <c:scaling>
          <c:orientation val="minMax"/>
          <c:max val="11"/>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実質公債費比率の分子は、一時期地方債償還の進捗に伴い減少傾向にあったが、</a:t>
          </a:r>
          <a:r>
            <a:rPr kumimoji="1" lang="en-US" altLang="ja-JP" sz="1150">
              <a:latin typeface="ＭＳ ゴシック" pitchFamily="49" charset="-128"/>
              <a:ea typeface="ＭＳ ゴシック" pitchFamily="49" charset="-128"/>
            </a:rPr>
            <a:t>29</a:t>
          </a:r>
          <a:r>
            <a:rPr kumimoji="1" lang="ja-JP" altLang="en-US" sz="1150">
              <a:latin typeface="ＭＳ ゴシック" pitchFamily="49" charset="-128"/>
              <a:ea typeface="ＭＳ ゴシック" pitchFamily="49" charset="-128"/>
            </a:rPr>
            <a:t>年度以降大型建設事業の完成に伴い、高止まりの状態である。特に令和元年度は、本庁舎等の大型建設事業の元金償還が本格的に始まり、前年度に比べ元利償還金の増加が著しい。</a:t>
          </a:r>
        </a:p>
        <a:p>
          <a:r>
            <a:rPr kumimoji="1" lang="ja-JP" altLang="en-US" sz="1150">
              <a:latin typeface="ＭＳ ゴシック" pitchFamily="49" charset="-128"/>
              <a:ea typeface="ＭＳ ゴシック" pitchFamily="49" charset="-128"/>
            </a:rPr>
            <a:t>　現在、地方債借入にあっては過疎対策事業債等の交付税算入の見込める地方債のみ選択するなど、分子の額の抑制に努めている。</a:t>
          </a:r>
        </a:p>
        <a:p>
          <a:r>
            <a:rPr kumimoji="1" lang="ja-JP" altLang="en-US" sz="1150">
              <a:latin typeface="ＭＳ ゴシック" pitchFamily="49" charset="-128"/>
              <a:ea typeface="ＭＳ ゴシック" pitchFamily="49" charset="-128"/>
            </a:rPr>
            <a:t>　今後は令和元年度までに実施された一般会計の大型施設整備事業に伴い、元利償還金の大幅増加が見込まれるため、今後の事業は緊急度や住民ニーズを十分考慮し、持続可能な財政基盤を構築できるよう努める。</a:t>
          </a:r>
        </a:p>
        <a:p>
          <a:r>
            <a:rPr kumimoji="1" lang="ja-JP" altLang="en-US" sz="1150">
              <a:latin typeface="ＭＳ ゴシック" pitchFamily="49" charset="-128"/>
              <a:ea typeface="ＭＳ ゴシック" pitchFamily="49" charset="-128"/>
            </a:rPr>
            <a:t>　また、新たな債務負担行為の設定にも十分注意することとする。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満期一括償還地方債の借入がない。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本市では、地方債を発行する場合は過疎対策事業債等の交付税措置の見込める地方債のみ活用している。</a:t>
          </a:r>
        </a:p>
        <a:p>
          <a:r>
            <a:rPr kumimoji="1" lang="ja-JP" altLang="en-US" sz="1200">
              <a:latin typeface="ＭＳ ゴシック" pitchFamily="49" charset="-128"/>
              <a:ea typeface="ＭＳ ゴシック" pitchFamily="49" charset="-128"/>
            </a:rPr>
            <a:t>　このため一般会計等にかかる地方債の現在高は増加傾向にあるが、将来負担額から控除される基準財政需要額算入見込額が増加し、将来負担比率の分子が増加してもなお、一定程度健全な財政を維持できているものと考えている。</a:t>
          </a:r>
        </a:p>
        <a:p>
          <a:r>
            <a:rPr kumimoji="1" lang="ja-JP" altLang="en-US" sz="1200">
              <a:latin typeface="ＭＳ ゴシック" pitchFamily="49" charset="-128"/>
              <a:ea typeface="ＭＳ ゴシック" pitchFamily="49" charset="-128"/>
            </a:rPr>
            <a:t>　加えて、本庁舎等の大型建設事業が完了し、地方債の現在高も令和元年度をピークに減少していくことで、今後将来負担はより一層抑制できると考えている。</a:t>
          </a:r>
        </a:p>
        <a:p>
          <a:r>
            <a:rPr kumimoji="1" lang="ja-JP" altLang="en-US" sz="1200">
              <a:latin typeface="ＭＳ ゴシック" pitchFamily="49" charset="-128"/>
              <a:ea typeface="ＭＳ ゴシック" pitchFamily="49" charset="-128"/>
            </a:rPr>
            <a:t>　今後の方向性として、一部事務組合及び公営企業等への負担に十分留意しながら財政運営を行うものとする。</a:t>
          </a:r>
        </a:p>
        <a:p>
          <a:r>
            <a:rPr kumimoji="1" lang="ja-JP" altLang="en-US" sz="1200">
              <a:latin typeface="ＭＳ ゴシック" pitchFamily="49" charset="-128"/>
              <a:ea typeface="ＭＳ ゴシック" pitchFamily="49" charset="-128"/>
            </a:rPr>
            <a:t>　また、充当可能な基金の現在高が十分にないことにも注意しつつ、今後も将来負担額を抑制するとともに、充当可能財源等の増加を図り将来負担比率の減少に努める。</a:t>
          </a:r>
        </a:p>
        <a:p>
          <a:r>
            <a:rPr kumimoji="1" lang="ja-JP" altLang="en-US" sz="12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愛媛県伊予市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特定目的基金のうち、建設計画推進基金、農林業振興基金、畑地かんがい用水確保基金について、かかる目的事業に充当するため取崩しを行った。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教育奨励基金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については、全額取崩したことにより廃止した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が、新たな教育奨励基金の積立を行った。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定額運用基金以外の基金に対しては、利子分のみ積立を行った。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財政事情が厳しいことから、計画的且つ大規模な基金の積立は現在のところ行えないと判断している。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現時点における標準財政規模に対する財政調整基金と減債基金の合計額の割合は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％で、基金残高は適正であり、今後の行財政運営のために、現状維持とする方針である。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特定目的基金については、基金の趣旨に合った事業へ順次充当していくこととする。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・地域福祉振興基金：在宅福祉の向上、健康づくりの推進及び民間活動の活性化を促進し、地域福祉の振興及び増進を図る。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・地域公共交通システム運営基金：地域住民の生活交通の確保のため導入する地域公共交通システムの適正な管理運営を行う。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・廃棄物処理施設整備基金：廃棄物処理施設整備に要する経費に充てる。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・建設計画推進基金：本庁舎建設に伴う工事費等、及び図書館・文化ホール等建設費に充当。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・教育奨励基金：図書館・文化ホール等建設費に充当。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・まちづくり基金：地域の基盤整備の推進に要する経費に充てるため、積立増。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・廃棄物処理施設整備基金：廃棄物処理施設整備に要する経費に充てるため、積立増。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・義務教育施設整備基金：体育館の照明の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LED</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化、</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GIGA</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スクール構想に向けた校内</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LAN</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整備等に充当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・減債基金：福祉施設の民間譲渡にかかる繰上償還に充当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歳出の不足を財政調整基金の取り崩しで補う財政運営を避け、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元年度は取崩しを行わず、今年度見込める余剰金の積立を行った。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今後の行財政運営のため、特に近年の異常気象に対応するためには、現在高程度の残高は必要であると考えている。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年度途中での運用は行うものの、年度末残高は現在高となるよう財政運営を行っていく方針である。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利子のみ積立てている。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今後、施設廃止にかかる繰上償還が発生した場合に対応するため、現在の基金残高は確保し、一時的な公債費増に備える。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なお、本市では満期一括償還での借入れは行っておらず、今後も行う予定はない。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36,933
36,672
194.44
20,397,370
19,475,326
632,572
10,473,032
23,751,508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当市では、平成２８年度に策定した公共施設等総合管理計画において、今後４０年間で施設総量を</a:t>
          </a:r>
          <a:r>
            <a:rPr kumimoji="1" lang="en-US" altLang="ja-JP" sz="1000">
              <a:latin typeface="ＭＳ Ｐゴシック" panose="020B0600070205080204" pitchFamily="50" charset="-128"/>
              <a:ea typeface="ＭＳ Ｐゴシック" panose="020B0600070205080204" pitchFamily="50" charset="-128"/>
            </a:rPr>
            <a:t>20</a:t>
          </a:r>
          <a:r>
            <a:rPr kumimoji="1" lang="ja-JP" altLang="en-US" sz="10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％削減するという目標を掲げ、老朽化した施設の集約化・複合化や除却を進めることとしている。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有形固定資産減価償却率については、昨年度までは類似団体平均と大きな乖離はなかったが、図書館・文化ホール等の竣工や、用途廃止施設の除却などの影響で減価償却率が改善された。</a:t>
          </a:r>
        </a:p>
        <a:p>
          <a:r>
            <a:rPr kumimoji="1" lang="ja-JP" altLang="en-US" sz="1000">
              <a:latin typeface="ＭＳ Ｐゴシック" panose="020B0600070205080204" pitchFamily="50" charset="-128"/>
              <a:ea typeface="ＭＳ Ｐゴシック" panose="020B0600070205080204" pitchFamily="50" charset="-128"/>
            </a:rPr>
            <a:t>　現在、一部施設の再編・統合を進めており、昨年度末には個別施設計画を策定した。老朽化した施設の一部については個別施設計画を基に用途廃止・除却を行っていく。</a:t>
          </a: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4593844"/>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57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56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43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459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015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48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94361</xdr:rowOff>
    </xdr:from>
    <xdr:to>
      <xdr:col>23</xdr:col>
      <xdr:colOff>136525</xdr:colOff>
      <xdr:row>29</xdr:row>
      <xdr:rowOff>24511</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48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117238</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47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165608</xdr:rowOff>
    </xdr:from>
    <xdr:to>
      <xdr:col>19</xdr:col>
      <xdr:colOff>187325</xdr:colOff>
      <xdr:row>29</xdr:row>
      <xdr:rowOff>95758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496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145161</xdr:rowOff>
    </xdr:from>
    <xdr:to>
      <xdr:col>23</xdr:col>
      <xdr:colOff>85725</xdr:colOff>
      <xdr:row>29</xdr:row>
      <xdr:rowOff>44958</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4051300" y="4945761"/>
          <a:ext cx="7112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131064</xdr:rowOff>
    </xdr:from>
    <xdr:to>
      <xdr:col>15</xdr:col>
      <xdr:colOff>187325</xdr:colOff>
      <xdr:row>29</xdr:row>
      <xdr:rowOff>61214</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493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10414</xdr:rowOff>
    </xdr:from>
    <xdr:to>
      <xdr:col>19</xdr:col>
      <xdr:colOff>136525</xdr:colOff>
      <xdr:row>29</xdr:row>
      <xdr:rowOff>44958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4982464"/>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154813</xdr:rowOff>
    </xdr:from>
    <xdr:to>
      <xdr:col>11</xdr:col>
      <xdr:colOff>187325</xdr:colOff>
      <xdr:row>29</xdr:row>
      <xdr:rowOff>84963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49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10414</xdr:rowOff>
    </xdr:from>
    <xdr:to>
      <xdr:col>15</xdr:col>
      <xdr:colOff>136525</xdr:colOff>
      <xdr:row>29</xdr:row>
      <xdr:rowOff>34163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527300" y="4982464"/>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124587</xdr:rowOff>
    </xdr:from>
    <xdr:to>
      <xdr:col>7</xdr:col>
      <xdr:colOff>187325</xdr:colOff>
      <xdr:row>29</xdr:row>
      <xdr:rowOff>54737</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49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3937</xdr:rowOff>
    </xdr:from>
    <xdr:to>
      <xdr:col>11</xdr:col>
      <xdr:colOff>136525</xdr:colOff>
      <xdr:row>29</xdr:row>
      <xdr:rowOff>34163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4975987"/>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10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0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461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112285</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4741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77741</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47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101490</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473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45864</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01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債務償還比率は、類似団体に比べ高い水準となっている。新規の地方債借入等についてはさらに慎重に精査を行い、過重な債務とならないよう適正な財政運営を目指す。</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4690177"/>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5975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97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446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469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026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0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123015</xdr:rowOff>
    </xdr:from>
    <xdr:to>
      <xdr:col>76</xdr:col>
      <xdr:colOff>73025</xdr:colOff>
      <xdr:row>31</xdr:row>
      <xdr:rowOff>53165</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2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101442</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24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114173</xdr:rowOff>
    </xdr:from>
    <xdr:to>
      <xdr:col>72</xdr:col>
      <xdr:colOff>123825</xdr:colOff>
      <xdr:row>31</xdr:row>
      <xdr:rowOff>44323</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2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164973</xdr:rowOff>
    </xdr:from>
    <xdr:to>
      <xdr:col>76</xdr:col>
      <xdr:colOff>22225</xdr:colOff>
      <xdr:row>31</xdr:row>
      <xdr:rowOff>2365</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4084300" y="5308473"/>
          <a:ext cx="711200" cy="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112117</xdr:rowOff>
    </xdr:from>
    <xdr:to>
      <xdr:col>68</xdr:col>
      <xdr:colOff>123825</xdr:colOff>
      <xdr:row>31</xdr:row>
      <xdr:rowOff>42267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25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162917</xdr:rowOff>
    </xdr:from>
    <xdr:to>
      <xdr:col>72</xdr:col>
      <xdr:colOff>73025</xdr:colOff>
      <xdr:row>30</xdr:row>
      <xdr:rowOff>164973</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5306417"/>
          <a:ext cx="762000" cy="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142754</xdr:rowOff>
    </xdr:from>
    <xdr:to>
      <xdr:col>64</xdr:col>
      <xdr:colOff>123825</xdr:colOff>
      <xdr:row>31</xdr:row>
      <xdr:rowOff>72904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28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162917</xdr:rowOff>
    </xdr:from>
    <xdr:to>
      <xdr:col>68</xdr:col>
      <xdr:colOff>73025</xdr:colOff>
      <xdr:row>31</xdr:row>
      <xdr:rowOff>22104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5306417"/>
          <a:ext cx="762000" cy="3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85695</xdr:rowOff>
    </xdr:from>
    <xdr:to>
      <xdr:col>60</xdr:col>
      <xdr:colOff>123825</xdr:colOff>
      <xdr:row>31</xdr:row>
      <xdr:rowOff>15845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22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136495</xdr:rowOff>
    </xdr:from>
    <xdr:to>
      <xdr:col>64</xdr:col>
      <xdr:colOff>73025</xdr:colOff>
      <xdr:row>31</xdr:row>
      <xdr:rowOff>22104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5279995"/>
          <a:ext cx="7620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485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35450</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535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33394</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534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64031</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53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6972</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32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36,933
36,672
194.44
20,397,370
19,475,326
632,572
10,473,032
23,751,508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77651</xdr:rowOff>
    </xdr:from>
    <xdr:to>
      <xdr:col>24</xdr:col>
      <xdr:colOff>114300</xdr:colOff>
      <xdr:row>40</xdr:row>
      <xdr:rowOff>7801</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56078</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44994</xdr:rowOff>
    </xdr:from>
    <xdr:to>
      <xdr:col>20</xdr:col>
      <xdr:colOff>38100</xdr:colOff>
      <xdr:row>39</xdr:row>
      <xdr:rowOff>146594</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95794</xdr:rowOff>
    </xdr:from>
    <xdr:to>
      <xdr:col>24</xdr:col>
      <xdr:colOff>63500</xdr:colOff>
      <xdr:row>39</xdr:row>
      <xdr:rowOff>128451</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7823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xdr:rowOff>
    </xdr:from>
    <xdr:to>
      <xdr:col>15</xdr:col>
      <xdr:colOff>101600</xdr:colOff>
      <xdr:row>39</xdr:row>
      <xdr:rowOff>115570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64770</xdr:rowOff>
    </xdr:from>
    <xdr:to>
      <xdr:col>19</xdr:col>
      <xdr:colOff>177800</xdr:colOff>
      <xdr:row>39</xdr:row>
      <xdr:rowOff>95794</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7513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157662</xdr:rowOff>
    </xdr:from>
    <xdr:to>
      <xdr:col>10</xdr:col>
      <xdr:colOff>165100</xdr:colOff>
      <xdr:row>39</xdr:row>
      <xdr:rowOff>87812</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37012</xdr:rowOff>
    </xdr:from>
    <xdr:to>
      <xdr:col>15</xdr:col>
      <xdr:colOff>50800</xdr:colOff>
      <xdr:row>39</xdr:row>
      <xdr:rowOff>64770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7235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116840</xdr:rowOff>
    </xdr:from>
    <xdr:to>
      <xdr:col>6</xdr:col>
      <xdr:colOff>38100</xdr:colOff>
      <xdr:row>39</xdr:row>
      <xdr:rowOff>46990</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167640</xdr:rowOff>
    </xdr:from>
    <xdr:to>
      <xdr:col>10</xdr:col>
      <xdr:colOff>114300</xdr:colOff>
      <xdr:row>39</xdr:row>
      <xdr:rowOff>37012</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68274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137721</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106697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78939</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38117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1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00000000-0008-0000-0100-000072000000}"/>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00000000-0008-0000-0100-000074000000}"/>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a:extLst>
            <a:ext uri="{FF2B5EF4-FFF2-40B4-BE49-F238E27FC236}">
              <a16:creationId xmlns:a16="http://schemas.microsoft.com/office/drawing/2014/main" id="{00000000-0008-0000-0100-000076000000}"/>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109808</xdr:rowOff>
    </xdr:from>
    <xdr:to>
      <xdr:col>55</xdr:col>
      <xdr:colOff>50800</xdr:colOff>
      <xdr:row>41</xdr:row>
      <xdr:rowOff>39958</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10426700" y="69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24735</xdr:rowOff>
    </xdr:from>
    <xdr:ext cx="534377" cy="259045"/>
    <xdr:sp macro="" textlink="">
      <xdr:nvSpPr>
        <xdr:cNvPr id="130" name="【道路】&#10;一人当たり延長該当値テキスト">
          <a:extLst>
            <a:ext uri="{FF2B5EF4-FFF2-40B4-BE49-F238E27FC236}">
              <a16:creationId xmlns:a16="http://schemas.microsoft.com/office/drawing/2014/main" id="{00000000-0008-0000-0100-000082000000}"/>
            </a:ext>
          </a:extLst>
        </xdr:cNvPr>
        <xdr:cNvSpPr txBox="1"/>
      </xdr:nvSpPr>
      <xdr:spPr>
        <a:xfrm>
          <a:off x="10515600" y="688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111089</xdr:rowOff>
    </xdr:from>
    <xdr:to>
      <xdr:col>50</xdr:col>
      <xdr:colOff>165100</xdr:colOff>
      <xdr:row>41</xdr:row>
      <xdr:rowOff>41239</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588500" y="69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160608</xdr:rowOff>
    </xdr:from>
    <xdr:to>
      <xdr:col>55</xdr:col>
      <xdr:colOff>0</xdr:colOff>
      <xdr:row>40</xdr:row>
      <xdr:rowOff>161889</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9639300" y="7018608"/>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111775</xdr:rowOff>
    </xdr:from>
    <xdr:to>
      <xdr:col>46</xdr:col>
      <xdr:colOff>38100</xdr:colOff>
      <xdr:row>41</xdr:row>
      <xdr:rowOff>41925</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699500" y="69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161889</xdr:rowOff>
    </xdr:from>
    <xdr:to>
      <xdr:col>50</xdr:col>
      <xdr:colOff>114300</xdr:colOff>
      <xdr:row>40</xdr:row>
      <xdr:rowOff>162575</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8750300" y="701988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113338</xdr:rowOff>
    </xdr:from>
    <xdr:to>
      <xdr:col>41</xdr:col>
      <xdr:colOff>101600</xdr:colOff>
      <xdr:row>41</xdr:row>
      <xdr:rowOff>43488</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810500" y="697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162575</xdr:rowOff>
    </xdr:from>
    <xdr:to>
      <xdr:col>45</xdr:col>
      <xdr:colOff>177800</xdr:colOff>
      <xdr:row>40</xdr:row>
      <xdr:rowOff>164138</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7861300" y="7020575"/>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114481</xdr:rowOff>
    </xdr:from>
    <xdr:to>
      <xdr:col>36</xdr:col>
      <xdr:colOff>165100</xdr:colOff>
      <xdr:row>41</xdr:row>
      <xdr:rowOff>44631</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921500" y="697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164138</xdr:rowOff>
    </xdr:from>
    <xdr:to>
      <xdr:col>41</xdr:col>
      <xdr:colOff>50800</xdr:colOff>
      <xdr:row>40</xdr:row>
      <xdr:rowOff>165281</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6972300" y="702213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a:extLst>
            <a:ext uri="{FF2B5EF4-FFF2-40B4-BE49-F238E27FC236}">
              <a16:creationId xmlns:a16="http://schemas.microsoft.com/office/drawing/2014/main" id="{00000000-0008-0000-0100-00008B000000}"/>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a:extLst>
            <a:ext uri="{FF2B5EF4-FFF2-40B4-BE49-F238E27FC236}">
              <a16:creationId xmlns:a16="http://schemas.microsoft.com/office/drawing/2014/main" id="{00000000-0008-0000-0100-00008C000000}"/>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a:extLst>
            <a:ext uri="{FF2B5EF4-FFF2-40B4-BE49-F238E27FC236}">
              <a16:creationId xmlns:a16="http://schemas.microsoft.com/office/drawing/2014/main" id="{00000000-0008-0000-0100-00008D000000}"/>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a:extLst>
            <a:ext uri="{FF2B5EF4-FFF2-40B4-BE49-F238E27FC236}">
              <a16:creationId xmlns:a16="http://schemas.microsoft.com/office/drawing/2014/main" id="{00000000-0008-0000-0100-00008E000000}"/>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32366</xdr:rowOff>
    </xdr:from>
    <xdr:ext cx="534377" cy="259045"/>
    <xdr:sp macro="" textlink="">
      <xdr:nvSpPr>
        <xdr:cNvPr id="143" name="n_1mainValue【道路】&#10;一人当たり延長">
          <a:extLst>
            <a:ext uri="{FF2B5EF4-FFF2-40B4-BE49-F238E27FC236}">
              <a16:creationId xmlns:a16="http://schemas.microsoft.com/office/drawing/2014/main" id="{00000000-0008-0000-0100-00008F000000}"/>
            </a:ext>
          </a:extLst>
        </xdr:cNvPr>
        <xdr:cNvSpPr txBox="1"/>
      </xdr:nvSpPr>
      <xdr:spPr>
        <a:xfrm>
          <a:off x="9359411" y="706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33052</xdr:rowOff>
    </xdr:from>
    <xdr:ext cx="534377" cy="259045"/>
    <xdr:sp macro="" textlink="">
      <xdr:nvSpPr>
        <xdr:cNvPr id="144" name="n_2mainValue【道路】&#10;一人当たり延長">
          <a:extLst>
            <a:ext uri="{FF2B5EF4-FFF2-40B4-BE49-F238E27FC236}">
              <a16:creationId xmlns:a16="http://schemas.microsoft.com/office/drawing/2014/main" id="{00000000-0008-0000-0100-000090000000}"/>
            </a:ext>
          </a:extLst>
        </xdr:cNvPr>
        <xdr:cNvSpPr txBox="1"/>
      </xdr:nvSpPr>
      <xdr:spPr>
        <a:xfrm>
          <a:off x="8483111" y="70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34615</xdr:rowOff>
    </xdr:from>
    <xdr:ext cx="534377" cy="259045"/>
    <xdr:sp macro="" textlink="">
      <xdr:nvSpPr>
        <xdr:cNvPr id="145" name="n_3mainValue【道路】&#10;一人当たり延長">
          <a:extLst>
            <a:ext uri="{FF2B5EF4-FFF2-40B4-BE49-F238E27FC236}">
              <a16:creationId xmlns:a16="http://schemas.microsoft.com/office/drawing/2014/main" id="{00000000-0008-0000-0100-000091000000}"/>
            </a:ext>
          </a:extLst>
        </xdr:cNvPr>
        <xdr:cNvSpPr txBox="1"/>
      </xdr:nvSpPr>
      <xdr:spPr>
        <a:xfrm>
          <a:off x="7594111" y="706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35758</xdr:rowOff>
    </xdr:from>
    <xdr:ext cx="534377" cy="259045"/>
    <xdr:sp macro="" textlink="">
      <xdr:nvSpPr>
        <xdr:cNvPr id="146" name="n_4mainValue【道路】&#10;一人当たり延長">
          <a:extLst>
            <a:ext uri="{FF2B5EF4-FFF2-40B4-BE49-F238E27FC236}">
              <a16:creationId xmlns:a16="http://schemas.microsoft.com/office/drawing/2014/main" id="{00000000-0008-0000-0100-000092000000}"/>
            </a:ext>
          </a:extLst>
        </xdr:cNvPr>
        <xdr:cNvSpPr txBox="1"/>
      </xdr:nvSpPr>
      <xdr:spPr>
        <a:xfrm>
          <a:off x="6705111" y="706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584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113047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673600"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57785</xdr:rowOff>
    </xdr:from>
    <xdr:to>
      <xdr:col>20</xdr:col>
      <xdr:colOff>38100</xdr:colOff>
      <xdr:row>61</xdr:row>
      <xdr:rowOff>159385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746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108585</xdr:rowOff>
    </xdr:from>
    <xdr:to>
      <xdr:col>24</xdr:col>
      <xdr:colOff>63500</xdr:colOff>
      <xdr:row>61</xdr:row>
      <xdr:rowOff>140970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3797300" y="105670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27305</xdr:rowOff>
    </xdr:from>
    <xdr:to>
      <xdr:col>15</xdr:col>
      <xdr:colOff>101600</xdr:colOff>
      <xdr:row>61</xdr:row>
      <xdr:rowOff>128905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857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78105</xdr:rowOff>
    </xdr:from>
    <xdr:to>
      <xdr:col>19</xdr:col>
      <xdr:colOff>177800</xdr:colOff>
      <xdr:row>61</xdr:row>
      <xdr:rowOff>108585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908300" y="105365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166370</xdr:rowOff>
    </xdr:from>
    <xdr:to>
      <xdr:col>10</xdr:col>
      <xdr:colOff>165100</xdr:colOff>
      <xdr:row>61</xdr:row>
      <xdr:rowOff>96520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96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45720</xdr:rowOff>
    </xdr:from>
    <xdr:to>
      <xdr:col>15</xdr:col>
      <xdr:colOff>50800</xdr:colOff>
      <xdr:row>61</xdr:row>
      <xdr:rowOff>78105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019300" y="105041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147320</xdr:rowOff>
    </xdr:from>
    <xdr:to>
      <xdr:col>6</xdr:col>
      <xdr:colOff>38100</xdr:colOff>
      <xdr:row>61</xdr:row>
      <xdr:rowOff>77470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079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26670</xdr:rowOff>
    </xdr:from>
    <xdr:to>
      <xdr:col>10</xdr:col>
      <xdr:colOff>114300</xdr:colOff>
      <xdr:row>61</xdr:row>
      <xdr:rowOff>45720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130300" y="104851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4462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145432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113047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93997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60370</xdr:rowOff>
    </xdr:from>
    <xdr:to>
      <xdr:col>55</xdr:col>
      <xdr:colOff>50800</xdr:colOff>
      <xdr:row>63</xdr:row>
      <xdr:rowOff>161970</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10426700" y="108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146747</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100-0000F2000000}"/>
            </a:ext>
          </a:extLst>
        </xdr:cNvPr>
        <xdr:cNvSpPr txBox="1"/>
      </xdr:nvSpPr>
      <xdr:spPr>
        <a:xfrm>
          <a:off x="10515600" y="1077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60907</xdr:rowOff>
    </xdr:from>
    <xdr:to>
      <xdr:col>50</xdr:col>
      <xdr:colOff>165100</xdr:colOff>
      <xdr:row>63</xdr:row>
      <xdr:rowOff>162507</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9588500" y="108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111170</xdr:rowOff>
    </xdr:from>
    <xdr:to>
      <xdr:col>55</xdr:col>
      <xdr:colOff>0</xdr:colOff>
      <xdr:row>63</xdr:row>
      <xdr:rowOff>111707</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9639300" y="10912520"/>
          <a:ext cx="8382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61191</xdr:rowOff>
    </xdr:from>
    <xdr:to>
      <xdr:col>46</xdr:col>
      <xdr:colOff>38100</xdr:colOff>
      <xdr:row>63</xdr:row>
      <xdr:rowOff>162791</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8699500" y="108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111707</xdr:rowOff>
    </xdr:from>
    <xdr:to>
      <xdr:col>50</xdr:col>
      <xdr:colOff>114300</xdr:colOff>
      <xdr:row>63</xdr:row>
      <xdr:rowOff>111991</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8750300" y="10913057"/>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61845</xdr:rowOff>
    </xdr:from>
    <xdr:to>
      <xdr:col>41</xdr:col>
      <xdr:colOff>101600</xdr:colOff>
      <xdr:row>63</xdr:row>
      <xdr:rowOff>163445</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7810500" y="108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111991</xdr:rowOff>
    </xdr:from>
    <xdr:to>
      <xdr:col>45</xdr:col>
      <xdr:colOff>177800</xdr:colOff>
      <xdr:row>63</xdr:row>
      <xdr:rowOff>112645</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7861300" y="10913341"/>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63043</xdr:rowOff>
    </xdr:from>
    <xdr:to>
      <xdr:col>36</xdr:col>
      <xdr:colOff>165100</xdr:colOff>
      <xdr:row>63</xdr:row>
      <xdr:rowOff>164643</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6921500" y="108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112645</xdr:rowOff>
    </xdr:from>
    <xdr:to>
      <xdr:col>41</xdr:col>
      <xdr:colOff>50800</xdr:colOff>
      <xdr:row>63</xdr:row>
      <xdr:rowOff>113843</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6972300" y="10913995"/>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153634</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59411" y="1095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153918</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83111" y="1095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154572</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94111" y="109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155770</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705111" y="1095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1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00000000-0008-0000-01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100-00001E010000}"/>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100-000020010000}"/>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164464</xdr:rowOff>
    </xdr:from>
    <xdr:to>
      <xdr:col>24</xdr:col>
      <xdr:colOff>114300</xdr:colOff>
      <xdr:row>84</xdr:row>
      <xdr:rowOff>94614</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45847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142891</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100-00002C010000}"/>
            </a:ext>
          </a:extLst>
        </xdr:cNvPr>
        <xdr:cNvSpPr txBox="1"/>
      </xdr:nvSpPr>
      <xdr:spPr>
        <a:xfrm>
          <a:off x="4673600"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130175</xdr:rowOff>
    </xdr:from>
    <xdr:to>
      <xdr:col>20</xdr:col>
      <xdr:colOff>38100</xdr:colOff>
      <xdr:row>84</xdr:row>
      <xdr:rowOff>60325</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3746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xdr:rowOff>
    </xdr:from>
    <xdr:to>
      <xdr:col>24</xdr:col>
      <xdr:colOff>63500</xdr:colOff>
      <xdr:row>84</xdr:row>
      <xdr:rowOff>43814</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3797300" y="144113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99695</xdr:rowOff>
    </xdr:from>
    <xdr:to>
      <xdr:col>15</xdr:col>
      <xdr:colOff>101600</xdr:colOff>
      <xdr:row>84</xdr:row>
      <xdr:rowOff>29845</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2857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150495</xdr:rowOff>
    </xdr:from>
    <xdr:to>
      <xdr:col>19</xdr:col>
      <xdr:colOff>177800</xdr:colOff>
      <xdr:row>84</xdr:row>
      <xdr:rowOff>9525</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2908300" y="143808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65405</xdr:rowOff>
    </xdr:from>
    <xdr:to>
      <xdr:col>10</xdr:col>
      <xdr:colOff>165100</xdr:colOff>
      <xdr:row>83</xdr:row>
      <xdr:rowOff>167005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968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116205</xdr:rowOff>
    </xdr:from>
    <xdr:to>
      <xdr:col>15</xdr:col>
      <xdr:colOff>50800</xdr:colOff>
      <xdr:row>83</xdr:row>
      <xdr:rowOff>150495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2019300" y="143465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65405</xdr:rowOff>
    </xdr:from>
    <xdr:to>
      <xdr:col>6</xdr:col>
      <xdr:colOff>38100</xdr:colOff>
      <xdr:row>83</xdr:row>
      <xdr:rowOff>167005</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079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116205</xdr:rowOff>
    </xdr:from>
    <xdr:to>
      <xdr:col>10</xdr:col>
      <xdr:colOff>114300</xdr:colOff>
      <xdr:row>83</xdr:row>
      <xdr:rowOff>116205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130300" y="14346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100-000035010000}"/>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100-000036010000}"/>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100-0000370100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100-000038010000}"/>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51452</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20972</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158132</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158132</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00000000-0008-0000-01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id="{00000000-0008-0000-0100-000053010000}"/>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id="{00000000-0008-0000-0100-000055010000}"/>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a:extLst>
            <a:ext uri="{FF2B5EF4-FFF2-40B4-BE49-F238E27FC236}">
              <a16:creationId xmlns:a16="http://schemas.microsoft.com/office/drawing/2014/main" id="{00000000-0008-0000-0100-000057010000}"/>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118334</xdr:rowOff>
    </xdr:from>
    <xdr:to>
      <xdr:col>55</xdr:col>
      <xdr:colOff>50800</xdr:colOff>
      <xdr:row>86</xdr:row>
      <xdr:rowOff>48484</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10426700" y="146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5" name="【公営住宅】&#10;一人当たり面積該当値テキスト">
          <a:extLst>
            <a:ext uri="{FF2B5EF4-FFF2-40B4-BE49-F238E27FC236}">
              <a16:creationId xmlns:a16="http://schemas.microsoft.com/office/drawing/2014/main" id="{00000000-0008-0000-0100-000063010000}"/>
            </a:ext>
          </a:extLst>
        </xdr:cNvPr>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118700</xdr:rowOff>
    </xdr:from>
    <xdr:to>
      <xdr:col>50</xdr:col>
      <xdr:colOff>165100</xdr:colOff>
      <xdr:row>86</xdr:row>
      <xdr:rowOff>48850</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9588500" y="1469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169134</xdr:rowOff>
    </xdr:from>
    <xdr:to>
      <xdr:col>55</xdr:col>
      <xdr:colOff>0</xdr:colOff>
      <xdr:row>85</xdr:row>
      <xdr:rowOff>169500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flipV="1">
          <a:off x="9639300" y="14742384"/>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118883</xdr:rowOff>
    </xdr:from>
    <xdr:to>
      <xdr:col>46</xdr:col>
      <xdr:colOff>38100</xdr:colOff>
      <xdr:row>86</xdr:row>
      <xdr:rowOff>49033</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8699500" y="1469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169500</xdr:rowOff>
    </xdr:from>
    <xdr:to>
      <xdr:col>50</xdr:col>
      <xdr:colOff>114300</xdr:colOff>
      <xdr:row>85</xdr:row>
      <xdr:rowOff>169683</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8750300" y="1474275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119340</xdr:rowOff>
    </xdr:from>
    <xdr:to>
      <xdr:col>41</xdr:col>
      <xdr:colOff>101600</xdr:colOff>
      <xdr:row>86</xdr:row>
      <xdr:rowOff>49490</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7810500" y="146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169683</xdr:rowOff>
    </xdr:from>
    <xdr:to>
      <xdr:col>45</xdr:col>
      <xdr:colOff>177800</xdr:colOff>
      <xdr:row>85</xdr:row>
      <xdr:rowOff>170140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7861300" y="1474293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119659</xdr:rowOff>
    </xdr:from>
    <xdr:to>
      <xdr:col>36</xdr:col>
      <xdr:colOff>165100</xdr:colOff>
      <xdr:row>86</xdr:row>
      <xdr:rowOff>49809</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6921500" y="1469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170140</xdr:rowOff>
    </xdr:from>
    <xdr:to>
      <xdr:col>41</xdr:col>
      <xdr:colOff>50800</xdr:colOff>
      <xdr:row>85</xdr:row>
      <xdr:rowOff>170459</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6972300" y="14743390"/>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a:extLst>
            <a:ext uri="{FF2B5EF4-FFF2-40B4-BE49-F238E27FC236}">
              <a16:creationId xmlns:a16="http://schemas.microsoft.com/office/drawing/2014/main" id="{00000000-0008-0000-0100-00006C010000}"/>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a:extLst>
            <a:ext uri="{FF2B5EF4-FFF2-40B4-BE49-F238E27FC236}">
              <a16:creationId xmlns:a16="http://schemas.microsoft.com/office/drawing/2014/main" id="{00000000-0008-0000-0100-00006D010000}"/>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a:extLst>
            <a:ext uri="{FF2B5EF4-FFF2-40B4-BE49-F238E27FC236}">
              <a16:creationId xmlns:a16="http://schemas.microsoft.com/office/drawing/2014/main" id="{00000000-0008-0000-0100-00006E010000}"/>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a:extLst>
            <a:ext uri="{FF2B5EF4-FFF2-40B4-BE49-F238E27FC236}">
              <a16:creationId xmlns:a16="http://schemas.microsoft.com/office/drawing/2014/main" id="{00000000-0008-0000-0100-00006F010000}"/>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39977</xdr:rowOff>
    </xdr:from>
    <xdr:ext cx="469744" cy="259045"/>
    <xdr:sp macro="" textlink="">
      <xdr:nvSpPr>
        <xdr:cNvPr id="368" name="n_1mainValue【公営住宅】&#10;一人当たり面積">
          <a:extLst>
            <a:ext uri="{FF2B5EF4-FFF2-40B4-BE49-F238E27FC236}">
              <a16:creationId xmlns:a16="http://schemas.microsoft.com/office/drawing/2014/main" id="{00000000-0008-0000-0100-000070010000}"/>
            </a:ext>
          </a:extLst>
        </xdr:cNvPr>
        <xdr:cNvSpPr txBox="1"/>
      </xdr:nvSpPr>
      <xdr:spPr>
        <a:xfrm>
          <a:off x="9391727" y="1478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40160</xdr:rowOff>
    </xdr:from>
    <xdr:ext cx="469744" cy="259045"/>
    <xdr:sp macro="" textlink="">
      <xdr:nvSpPr>
        <xdr:cNvPr id="369" name="n_2mainValue【公営住宅】&#10;一人当たり面積">
          <a:extLst>
            <a:ext uri="{FF2B5EF4-FFF2-40B4-BE49-F238E27FC236}">
              <a16:creationId xmlns:a16="http://schemas.microsoft.com/office/drawing/2014/main" id="{00000000-0008-0000-0100-000071010000}"/>
            </a:ext>
          </a:extLst>
        </xdr:cNvPr>
        <xdr:cNvSpPr txBox="1"/>
      </xdr:nvSpPr>
      <xdr:spPr>
        <a:xfrm>
          <a:off x="8515427" y="1478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40617</xdr:rowOff>
    </xdr:from>
    <xdr:ext cx="469744" cy="259045"/>
    <xdr:sp macro="" textlink="">
      <xdr:nvSpPr>
        <xdr:cNvPr id="370" name="n_3mainValue【公営住宅】&#10;一人当たり面積">
          <a:extLst>
            <a:ext uri="{FF2B5EF4-FFF2-40B4-BE49-F238E27FC236}">
              <a16:creationId xmlns:a16="http://schemas.microsoft.com/office/drawing/2014/main" id="{00000000-0008-0000-0100-000072010000}"/>
            </a:ext>
          </a:extLst>
        </xdr:cNvPr>
        <xdr:cNvSpPr txBox="1"/>
      </xdr:nvSpPr>
      <xdr:spPr>
        <a:xfrm>
          <a:off x="7626427" y="1478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40936</xdr:rowOff>
    </xdr:from>
    <xdr:ext cx="469744" cy="259045"/>
    <xdr:sp macro="" textlink="">
      <xdr:nvSpPr>
        <xdr:cNvPr id="371" name="n_4mainValue【公営住宅】&#10;一人当たり面積">
          <a:extLst>
            <a:ext uri="{FF2B5EF4-FFF2-40B4-BE49-F238E27FC236}">
              <a16:creationId xmlns:a16="http://schemas.microsoft.com/office/drawing/2014/main" id="{00000000-0008-0000-0100-000073010000}"/>
            </a:ext>
          </a:extLst>
        </xdr:cNvPr>
        <xdr:cNvSpPr txBox="1"/>
      </xdr:nvSpPr>
      <xdr:spPr>
        <a:xfrm>
          <a:off x="6737427" y="1478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id="{00000000-0008-0000-0100-00008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a:extLst>
            <a:ext uri="{FF2B5EF4-FFF2-40B4-BE49-F238E27FC236}">
              <a16:creationId xmlns:a16="http://schemas.microsoft.com/office/drawing/2014/main" id="{00000000-0008-0000-0100-00008E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a:extLst>
            <a:ext uri="{FF2B5EF4-FFF2-40B4-BE49-F238E27FC236}">
              <a16:creationId xmlns:a16="http://schemas.microsoft.com/office/drawing/2014/main" id="{00000000-0008-0000-0100-000090010000}"/>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2" name="【港湾・漁港】&#10;有形固定資産減価償却率平均値テキスト">
          <a:extLst>
            <a:ext uri="{FF2B5EF4-FFF2-40B4-BE49-F238E27FC236}">
              <a16:creationId xmlns:a16="http://schemas.microsoft.com/office/drawing/2014/main" id="{00000000-0008-0000-0100-000092010000}"/>
            </a:ext>
          </a:extLst>
        </xdr:cNvPr>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152763</xdr:rowOff>
    </xdr:from>
    <xdr:to>
      <xdr:col>24</xdr:col>
      <xdr:colOff>114300</xdr:colOff>
      <xdr:row>104</xdr:row>
      <xdr:rowOff>82913</xdr:rowOff>
    </xdr:to>
    <xdr:sp macro="" textlink="">
      <xdr:nvSpPr>
        <xdr:cNvPr id="413" name="楕円 412">
          <a:extLst>
            <a:ext uri="{FF2B5EF4-FFF2-40B4-BE49-F238E27FC236}">
              <a16:creationId xmlns:a16="http://schemas.microsoft.com/office/drawing/2014/main" id="{00000000-0008-0000-0100-00009D010000}"/>
            </a:ext>
          </a:extLst>
        </xdr:cNvPr>
        <xdr:cNvSpPr/>
      </xdr:nvSpPr>
      <xdr:spPr>
        <a:xfrm>
          <a:off x="45847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4190</xdr:rowOff>
    </xdr:from>
    <xdr:ext cx="405111" cy="259045"/>
    <xdr:sp macro="" textlink="">
      <xdr:nvSpPr>
        <xdr:cNvPr id="414" name="【港湾・漁港】&#10;有形固定資産減価償却率該当値テキスト">
          <a:extLst>
            <a:ext uri="{FF2B5EF4-FFF2-40B4-BE49-F238E27FC236}">
              <a16:creationId xmlns:a16="http://schemas.microsoft.com/office/drawing/2014/main" id="{00000000-0008-0000-0100-00009E010000}"/>
            </a:ext>
          </a:extLst>
        </xdr:cNvPr>
        <xdr:cNvSpPr txBox="1"/>
      </xdr:nvSpPr>
      <xdr:spPr>
        <a:xfrm>
          <a:off x="4673600" y="176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120106</xdr:rowOff>
    </xdr:from>
    <xdr:to>
      <xdr:col>20</xdr:col>
      <xdr:colOff>38100</xdr:colOff>
      <xdr:row>104</xdr:row>
      <xdr:rowOff>50256</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3746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170906</xdr:rowOff>
    </xdr:from>
    <xdr:to>
      <xdr:col>24</xdr:col>
      <xdr:colOff>63500</xdr:colOff>
      <xdr:row>104</xdr:row>
      <xdr:rowOff>32113</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3797300" y="178302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85816</xdr:rowOff>
    </xdr:from>
    <xdr:to>
      <xdr:col>15</xdr:col>
      <xdr:colOff>101600</xdr:colOff>
      <xdr:row>104</xdr:row>
      <xdr:rowOff>15966</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2857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136616</xdr:rowOff>
    </xdr:from>
    <xdr:to>
      <xdr:col>19</xdr:col>
      <xdr:colOff>177800</xdr:colOff>
      <xdr:row>103</xdr:row>
      <xdr:rowOff>170906</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2908300" y="177959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54792</xdr:rowOff>
    </xdr:from>
    <xdr:to>
      <xdr:col>10</xdr:col>
      <xdr:colOff>165100</xdr:colOff>
      <xdr:row>103</xdr:row>
      <xdr:rowOff>156392</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968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105592</xdr:rowOff>
    </xdr:from>
    <xdr:to>
      <xdr:col>15</xdr:col>
      <xdr:colOff>50800</xdr:colOff>
      <xdr:row>103</xdr:row>
      <xdr:rowOff>136616</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2019300" y="177649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23768</xdr:rowOff>
    </xdr:from>
    <xdr:to>
      <xdr:col>6</xdr:col>
      <xdr:colOff>38100</xdr:colOff>
      <xdr:row>103</xdr:row>
      <xdr:rowOff>125368</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079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74568</xdr:rowOff>
    </xdr:from>
    <xdr:to>
      <xdr:col>10</xdr:col>
      <xdr:colOff>114300</xdr:colOff>
      <xdr:row>103</xdr:row>
      <xdr:rowOff>105592</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130300" y="1773391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16890</xdr:rowOff>
    </xdr:from>
    <xdr:ext cx="405111" cy="259045"/>
    <xdr:sp macro="" textlink="">
      <xdr:nvSpPr>
        <xdr:cNvPr id="423" name="n_1aveValue【港湾・漁港】&#10;有形固定資産減価償却率">
          <a:extLst>
            <a:ext uri="{FF2B5EF4-FFF2-40B4-BE49-F238E27FC236}">
              <a16:creationId xmlns:a16="http://schemas.microsoft.com/office/drawing/2014/main" id="{00000000-0008-0000-0100-0000A7010000}"/>
            </a:ext>
          </a:extLst>
        </xdr:cNvPr>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24" name="n_2aveValue【港湾・漁港】&#10;有形固定資産減価償却率">
          <a:extLst>
            <a:ext uri="{FF2B5EF4-FFF2-40B4-BE49-F238E27FC236}">
              <a16:creationId xmlns:a16="http://schemas.microsoft.com/office/drawing/2014/main" id="{00000000-0008-0000-0100-0000A8010000}"/>
            </a:ext>
          </a:extLst>
        </xdr:cNvPr>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25" name="n_3aveValue【港湾・漁港】&#10;有形固定資産減価償却率">
          <a:extLst>
            <a:ext uri="{FF2B5EF4-FFF2-40B4-BE49-F238E27FC236}">
              <a16:creationId xmlns:a16="http://schemas.microsoft.com/office/drawing/2014/main" id="{00000000-0008-0000-0100-0000A9010000}"/>
            </a:ext>
          </a:extLst>
        </xdr:cNvPr>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155683</xdr:rowOff>
    </xdr:from>
    <xdr:ext cx="405111" cy="259045"/>
    <xdr:sp macro="" textlink="">
      <xdr:nvSpPr>
        <xdr:cNvPr id="426" name="n_4aveValue【港湾・漁港】&#10;有形固定資産減価償却率">
          <a:extLst>
            <a:ext uri="{FF2B5EF4-FFF2-40B4-BE49-F238E27FC236}">
              <a16:creationId xmlns:a16="http://schemas.microsoft.com/office/drawing/2014/main" id="{00000000-0008-0000-0100-0000AA010000}"/>
            </a:ext>
          </a:extLst>
        </xdr:cNvPr>
        <xdr:cNvSpPr txBox="1"/>
      </xdr:nvSpPr>
      <xdr:spPr>
        <a:xfrm>
          <a:off x="927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66783</xdr:rowOff>
    </xdr:from>
    <xdr:ext cx="405111" cy="259045"/>
    <xdr:sp macro="" textlink="">
      <xdr:nvSpPr>
        <xdr:cNvPr id="427" name="n_1mainValue【港湾・漁港】&#10;有形固定資産減価償却率">
          <a:extLst>
            <a:ext uri="{FF2B5EF4-FFF2-40B4-BE49-F238E27FC236}">
              <a16:creationId xmlns:a16="http://schemas.microsoft.com/office/drawing/2014/main" id="{00000000-0008-0000-0100-0000AB010000}"/>
            </a:ext>
          </a:extLst>
        </xdr:cNvPr>
        <xdr:cNvSpPr txBox="1"/>
      </xdr:nvSpPr>
      <xdr:spPr>
        <a:xfrm>
          <a:off x="35820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32493</xdr:rowOff>
    </xdr:from>
    <xdr:ext cx="405111" cy="259045"/>
    <xdr:sp macro="" textlink="">
      <xdr:nvSpPr>
        <xdr:cNvPr id="428" name="n_2mainValue【港湾・漁港】&#10;有形固定資産減価償却率">
          <a:extLst>
            <a:ext uri="{FF2B5EF4-FFF2-40B4-BE49-F238E27FC236}">
              <a16:creationId xmlns:a16="http://schemas.microsoft.com/office/drawing/2014/main" id="{00000000-0008-0000-0100-0000AC010000}"/>
            </a:ext>
          </a:extLst>
        </xdr:cNvPr>
        <xdr:cNvSpPr txBox="1"/>
      </xdr:nvSpPr>
      <xdr:spPr>
        <a:xfrm>
          <a:off x="2705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1469</xdr:rowOff>
    </xdr:from>
    <xdr:ext cx="405111" cy="259045"/>
    <xdr:sp macro="" textlink="">
      <xdr:nvSpPr>
        <xdr:cNvPr id="429" name="n_3mainValue【港湾・漁港】&#10;有形固定資産減価償却率">
          <a:extLst>
            <a:ext uri="{FF2B5EF4-FFF2-40B4-BE49-F238E27FC236}">
              <a16:creationId xmlns:a16="http://schemas.microsoft.com/office/drawing/2014/main" id="{00000000-0008-0000-0100-0000AD010000}"/>
            </a:ext>
          </a:extLst>
        </xdr:cNvPr>
        <xdr:cNvSpPr txBox="1"/>
      </xdr:nvSpPr>
      <xdr:spPr>
        <a:xfrm>
          <a:off x="1816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141895</xdr:rowOff>
    </xdr:from>
    <xdr:ext cx="405111" cy="259045"/>
    <xdr:sp macro="" textlink="">
      <xdr:nvSpPr>
        <xdr:cNvPr id="430" name="n_4mainValue【港湾・漁港】&#10;有形固定資産減価償却率">
          <a:extLst>
            <a:ext uri="{FF2B5EF4-FFF2-40B4-BE49-F238E27FC236}">
              <a16:creationId xmlns:a16="http://schemas.microsoft.com/office/drawing/2014/main" id="{00000000-0008-0000-0100-0000AE010000}"/>
            </a:ext>
          </a:extLst>
        </xdr:cNvPr>
        <xdr:cNvSpPr txBox="1"/>
      </xdr:nvSpPr>
      <xdr:spPr>
        <a:xfrm>
          <a:off x="9277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00000000-0008-0000-0100-0000C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a:extLst>
            <a:ext uri="{FF2B5EF4-FFF2-40B4-BE49-F238E27FC236}">
              <a16:creationId xmlns:a16="http://schemas.microsoft.com/office/drawing/2014/main" id="{00000000-0008-0000-0100-0000C5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id="{00000000-0008-0000-0100-0000C7010000}"/>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id="{00000000-0008-0000-0100-0000C9010000}"/>
            </a:ext>
          </a:extLst>
        </xdr:cNvPr>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105370</xdr:rowOff>
    </xdr:from>
    <xdr:to>
      <xdr:col>55</xdr:col>
      <xdr:colOff>50800</xdr:colOff>
      <xdr:row>108</xdr:row>
      <xdr:rowOff>35520</xdr:rowOff>
    </xdr:to>
    <xdr:sp macro="" textlink="">
      <xdr:nvSpPr>
        <xdr:cNvPr id="468" name="楕円 467">
          <a:extLst>
            <a:ext uri="{FF2B5EF4-FFF2-40B4-BE49-F238E27FC236}">
              <a16:creationId xmlns:a16="http://schemas.microsoft.com/office/drawing/2014/main" id="{00000000-0008-0000-0100-0000D4010000}"/>
            </a:ext>
          </a:extLst>
        </xdr:cNvPr>
        <xdr:cNvSpPr/>
      </xdr:nvSpPr>
      <xdr:spPr>
        <a:xfrm>
          <a:off x="10426700" y="184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20297</xdr:rowOff>
    </xdr:from>
    <xdr:ext cx="599010" cy="259045"/>
    <xdr:sp macro="" textlink="">
      <xdr:nvSpPr>
        <xdr:cNvPr id="469" name="【港湾・漁港】&#10;一人当たり有形固定資産（償却資産）額該当値テキスト">
          <a:extLst>
            <a:ext uri="{FF2B5EF4-FFF2-40B4-BE49-F238E27FC236}">
              <a16:creationId xmlns:a16="http://schemas.microsoft.com/office/drawing/2014/main" id="{00000000-0008-0000-0100-0000D5010000}"/>
            </a:ext>
          </a:extLst>
        </xdr:cNvPr>
        <xdr:cNvSpPr txBox="1"/>
      </xdr:nvSpPr>
      <xdr:spPr>
        <a:xfrm>
          <a:off x="10515600" y="1836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106851</xdr:rowOff>
    </xdr:from>
    <xdr:to>
      <xdr:col>50</xdr:col>
      <xdr:colOff>165100</xdr:colOff>
      <xdr:row>108</xdr:row>
      <xdr:rowOff>37001</xdr:rowOff>
    </xdr:to>
    <xdr:sp macro="" textlink="">
      <xdr:nvSpPr>
        <xdr:cNvPr id="470" name="楕円 469">
          <a:extLst>
            <a:ext uri="{FF2B5EF4-FFF2-40B4-BE49-F238E27FC236}">
              <a16:creationId xmlns:a16="http://schemas.microsoft.com/office/drawing/2014/main" id="{00000000-0008-0000-0100-0000D6010000}"/>
            </a:ext>
          </a:extLst>
        </xdr:cNvPr>
        <xdr:cNvSpPr/>
      </xdr:nvSpPr>
      <xdr:spPr>
        <a:xfrm>
          <a:off x="9588500" y="1845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156170</xdr:rowOff>
    </xdr:from>
    <xdr:to>
      <xdr:col>55</xdr:col>
      <xdr:colOff>0</xdr:colOff>
      <xdr:row>107</xdr:row>
      <xdr:rowOff>157651</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flipV="1">
          <a:off x="9639300" y="18501320"/>
          <a:ext cx="8382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107031</xdr:rowOff>
    </xdr:from>
    <xdr:to>
      <xdr:col>46</xdr:col>
      <xdr:colOff>38100</xdr:colOff>
      <xdr:row>108</xdr:row>
      <xdr:rowOff>37181</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8699500" y="1845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157651</xdr:rowOff>
    </xdr:from>
    <xdr:to>
      <xdr:col>50</xdr:col>
      <xdr:colOff>114300</xdr:colOff>
      <xdr:row>107</xdr:row>
      <xdr:rowOff>157831</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8750300" y="18502801"/>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108017</xdr:rowOff>
    </xdr:from>
    <xdr:to>
      <xdr:col>41</xdr:col>
      <xdr:colOff>101600</xdr:colOff>
      <xdr:row>108</xdr:row>
      <xdr:rowOff>38167</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7810500" y="184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157831</xdr:rowOff>
    </xdr:from>
    <xdr:to>
      <xdr:col>45</xdr:col>
      <xdr:colOff>177800</xdr:colOff>
      <xdr:row>107</xdr:row>
      <xdr:rowOff>158817</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7861300" y="18502981"/>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109017</xdr:rowOff>
    </xdr:from>
    <xdr:to>
      <xdr:col>36</xdr:col>
      <xdr:colOff>165100</xdr:colOff>
      <xdr:row>108</xdr:row>
      <xdr:rowOff>39167</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6921500" y="1845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158817</xdr:rowOff>
    </xdr:from>
    <xdr:to>
      <xdr:col>41</xdr:col>
      <xdr:colOff>50800</xdr:colOff>
      <xdr:row>107</xdr:row>
      <xdr:rowOff>159817</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6972300" y="18503967"/>
          <a:ext cx="8890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id="{00000000-0008-0000-0100-0000DE010000}"/>
            </a:ext>
          </a:extLst>
        </xdr:cNvPr>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28128</xdr:rowOff>
    </xdr:from>
    <xdr:ext cx="599010" cy="259045"/>
    <xdr:sp macro="" textlink="">
      <xdr:nvSpPr>
        <xdr:cNvPr id="482" name="n_1main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9327095" y="1854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28308</xdr:rowOff>
    </xdr:from>
    <xdr:ext cx="599010" cy="259045"/>
    <xdr:sp macro="" textlink="">
      <xdr:nvSpPr>
        <xdr:cNvPr id="483" name="n_2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8450795" y="1854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29294</xdr:rowOff>
    </xdr:from>
    <xdr:ext cx="599010" cy="259045"/>
    <xdr:sp macro="" textlink="">
      <xdr:nvSpPr>
        <xdr:cNvPr id="484" name="n_3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7561795" y="185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30294</xdr:rowOff>
    </xdr:from>
    <xdr:ext cx="599010" cy="259045"/>
    <xdr:sp macro="" textlink="">
      <xdr:nvSpPr>
        <xdr:cNvPr id="485" name="n_4main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6672795" y="1854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00000000-0008-0000-0100-0000F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00000000-0008-0000-0100-0000FF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3" name="【認定こども園・幼稚園・保育所】&#10;有形固定資産減価償却率最大値テキスト">
          <a:extLst>
            <a:ext uri="{FF2B5EF4-FFF2-40B4-BE49-F238E27FC236}">
              <a16:creationId xmlns:a16="http://schemas.microsoft.com/office/drawing/2014/main" id="{00000000-0008-0000-0100-000001020000}"/>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00000000-0008-0000-0100-00000302000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00000000-0008-0000-0100-00000F020000}"/>
            </a:ext>
          </a:extLst>
        </xdr:cNvPr>
        <xdr:cNvSpPr txBox="1"/>
      </xdr:nvSpPr>
      <xdr:spPr>
        <a:xfrm>
          <a:off x="16357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29210</xdr:rowOff>
    </xdr:from>
    <xdr:to>
      <xdr:col>81</xdr:col>
      <xdr:colOff>101600</xdr:colOff>
      <xdr:row>39</xdr:row>
      <xdr:rowOff>130810</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5430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80010</xdr:rowOff>
    </xdr:from>
    <xdr:to>
      <xdr:col>85</xdr:col>
      <xdr:colOff>127000</xdr:colOff>
      <xdr:row>39</xdr:row>
      <xdr:rowOff>133350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5481300" y="67665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168275</xdr:rowOff>
    </xdr:from>
    <xdr:to>
      <xdr:col>76</xdr:col>
      <xdr:colOff>165100</xdr:colOff>
      <xdr:row>39</xdr:row>
      <xdr:rowOff>98425</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4541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47625</xdr:rowOff>
    </xdr:from>
    <xdr:to>
      <xdr:col>81</xdr:col>
      <xdr:colOff>50800</xdr:colOff>
      <xdr:row>39</xdr:row>
      <xdr:rowOff>80010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4592300" y="67341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114935</xdr:rowOff>
    </xdr:from>
    <xdr:to>
      <xdr:col>72</xdr:col>
      <xdr:colOff>38100</xdr:colOff>
      <xdr:row>39</xdr:row>
      <xdr:rowOff>45085</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3652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165735</xdr:rowOff>
    </xdr:from>
    <xdr:to>
      <xdr:col>76</xdr:col>
      <xdr:colOff>114300</xdr:colOff>
      <xdr:row>39</xdr:row>
      <xdr:rowOff>47625</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3703300" y="66808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120650</xdr:rowOff>
    </xdr:from>
    <xdr:to>
      <xdr:col>67</xdr:col>
      <xdr:colOff>101600</xdr:colOff>
      <xdr:row>39</xdr:row>
      <xdr:rowOff>50800</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2763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165735</xdr:rowOff>
    </xdr:from>
    <xdr:to>
      <xdr:col>71</xdr:col>
      <xdr:colOff>177800</xdr:colOff>
      <xdr:row>39</xdr:row>
      <xdr:rowOff>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2814300" y="66808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121937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52660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89552</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4389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36212</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3500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41927</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2611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00000000-0008-0000-0100-00003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00000000-0008-0000-0100-00003602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00000000-0008-0000-0100-000038020000}"/>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00000000-0008-0000-0100-00003A020000}"/>
            </a:ext>
          </a:extLst>
        </xdr:cNvPr>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221107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123715</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00000000-0008-0000-0100-000046020000}"/>
            </a:ext>
          </a:extLst>
        </xdr:cNvPr>
        <xdr:cNvSpPr txBox="1"/>
      </xdr:nvSpPr>
      <xdr:spPr>
        <a:xfrm>
          <a:off x="22199600"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100838</xdr:rowOff>
    </xdr:from>
    <xdr:to>
      <xdr:col>112</xdr:col>
      <xdr:colOff>38100</xdr:colOff>
      <xdr:row>39</xdr:row>
      <xdr:rowOff>30988</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1272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151638</xdr:rowOff>
    </xdr:from>
    <xdr:to>
      <xdr:col>116</xdr:col>
      <xdr:colOff>63500</xdr:colOff>
      <xdr:row>38</xdr:row>
      <xdr:rowOff>151638</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21323300" y="66667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82550</xdr:rowOff>
    </xdr:from>
    <xdr:to>
      <xdr:col>107</xdr:col>
      <xdr:colOff>101600</xdr:colOff>
      <xdr:row>39</xdr:row>
      <xdr:rowOff>12700</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038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133350</xdr:rowOff>
    </xdr:from>
    <xdr:to>
      <xdr:col>111</xdr:col>
      <xdr:colOff>177800</xdr:colOff>
      <xdr:row>38</xdr:row>
      <xdr:rowOff>151638</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20434300" y="664845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89408</xdr:rowOff>
    </xdr:from>
    <xdr:to>
      <xdr:col>102</xdr:col>
      <xdr:colOff>165100</xdr:colOff>
      <xdr:row>39</xdr:row>
      <xdr:rowOff>19558</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9494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133350</xdr:rowOff>
    </xdr:from>
    <xdr:to>
      <xdr:col>107</xdr:col>
      <xdr:colOff>50800</xdr:colOff>
      <xdr:row>38</xdr:row>
      <xdr:rowOff>140208</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19545300" y="66484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80264</xdr:rowOff>
    </xdr:from>
    <xdr:to>
      <xdr:col>98</xdr:col>
      <xdr:colOff>38100</xdr:colOff>
      <xdr:row>39</xdr:row>
      <xdr:rowOff>10414</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8605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131064</xdr:rowOff>
    </xdr:from>
    <xdr:to>
      <xdr:col>102</xdr:col>
      <xdr:colOff>114300</xdr:colOff>
      <xdr:row>38</xdr:row>
      <xdr:rowOff>140208</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656300" y="6646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00000000-0008-0000-0100-00004F020000}"/>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00000000-0008-0000-0100-000050020000}"/>
            </a:ext>
          </a:extLst>
        </xdr:cNvPr>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47515</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210757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29227</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20199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36085</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19310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a:extLst>
            <a:ext uri="{FF2B5EF4-FFF2-40B4-BE49-F238E27FC236}">
              <a16:creationId xmlns:a16="http://schemas.microsoft.com/office/drawing/2014/main" id="{00000000-0008-0000-01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4" name="【学校施設】&#10;有形固定資産減価償却率最小値テキスト">
          <a:extLst>
            <a:ext uri="{FF2B5EF4-FFF2-40B4-BE49-F238E27FC236}">
              <a16:creationId xmlns:a16="http://schemas.microsoft.com/office/drawing/2014/main" id="{00000000-0008-0000-0100-000070020000}"/>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6" name="【学校施設】&#10;有形固定資産減価償却率最大値テキスト">
          <a:extLst>
            <a:ext uri="{FF2B5EF4-FFF2-40B4-BE49-F238E27FC236}">
              <a16:creationId xmlns:a16="http://schemas.microsoft.com/office/drawing/2014/main" id="{00000000-0008-0000-0100-000072020000}"/>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28" name="【学校施設】&#10;有形固定資産減価償却率平均値テキスト">
          <a:extLst>
            <a:ext uri="{FF2B5EF4-FFF2-40B4-BE49-F238E27FC236}">
              <a16:creationId xmlns:a16="http://schemas.microsoft.com/office/drawing/2014/main" id="{00000000-0008-0000-0100-000074020000}"/>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6268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128287</xdr:rowOff>
    </xdr:from>
    <xdr:ext cx="405111" cy="259045"/>
    <xdr:sp macro="" textlink="">
      <xdr:nvSpPr>
        <xdr:cNvPr id="640" name="【学校施設】&#10;有形固定資産減価償却率該当値テキスト">
          <a:extLst>
            <a:ext uri="{FF2B5EF4-FFF2-40B4-BE49-F238E27FC236}">
              <a16:creationId xmlns:a16="http://schemas.microsoft.com/office/drawing/2014/main" id="{00000000-0008-0000-0100-000080020000}"/>
            </a:ext>
          </a:extLst>
        </xdr:cNvPr>
        <xdr:cNvSpPr txBox="1"/>
      </xdr:nvSpPr>
      <xdr:spPr>
        <a:xfrm>
          <a:off x="16357600"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59690</xdr:rowOff>
    </xdr:from>
    <xdr:to>
      <xdr:col>81</xdr:col>
      <xdr:colOff>101600</xdr:colOff>
      <xdr:row>59</xdr:row>
      <xdr:rowOff>161290</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5430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110490</xdr:rowOff>
    </xdr:from>
    <xdr:to>
      <xdr:col>85</xdr:col>
      <xdr:colOff>127000</xdr:colOff>
      <xdr:row>59</xdr:row>
      <xdr:rowOff>156210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5481300" y="10226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xdr:rowOff>
    </xdr:from>
    <xdr:to>
      <xdr:col>76</xdr:col>
      <xdr:colOff>165100</xdr:colOff>
      <xdr:row>59</xdr:row>
      <xdr:rowOff>117475</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4541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66675</xdr:rowOff>
    </xdr:from>
    <xdr:to>
      <xdr:col>81</xdr:col>
      <xdr:colOff>50800</xdr:colOff>
      <xdr:row>59</xdr:row>
      <xdr:rowOff>110490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4592300" y="101822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147320</xdr:rowOff>
    </xdr:from>
    <xdr:to>
      <xdr:col>72</xdr:col>
      <xdr:colOff>38100</xdr:colOff>
      <xdr:row>59</xdr:row>
      <xdr:rowOff>77470</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3652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26670</xdr:rowOff>
    </xdr:from>
    <xdr:to>
      <xdr:col>76</xdr:col>
      <xdr:colOff>114300</xdr:colOff>
      <xdr:row>59</xdr:row>
      <xdr:rowOff>66675</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3703300" y="101422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162560</xdr:rowOff>
    </xdr:from>
    <xdr:to>
      <xdr:col>67</xdr:col>
      <xdr:colOff>101600</xdr:colOff>
      <xdr:row>59</xdr:row>
      <xdr:rowOff>92710</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2763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26670</xdr:rowOff>
    </xdr:from>
    <xdr:to>
      <xdr:col>71</xdr:col>
      <xdr:colOff>177800</xdr:colOff>
      <xdr:row>59</xdr:row>
      <xdr:rowOff>41910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2814300" y="10142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49" name="n_1aveValue【学校施設】&#10;有形固定資産減価償却率">
          <a:extLst>
            <a:ext uri="{FF2B5EF4-FFF2-40B4-BE49-F238E27FC236}">
              <a16:creationId xmlns:a16="http://schemas.microsoft.com/office/drawing/2014/main" id="{00000000-0008-0000-0100-000089020000}"/>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650" name="n_2aveValue【学校施設】&#10;有形固定資産減価償却率">
          <a:extLst>
            <a:ext uri="{FF2B5EF4-FFF2-40B4-BE49-F238E27FC236}">
              <a16:creationId xmlns:a16="http://schemas.microsoft.com/office/drawing/2014/main" id="{00000000-0008-0000-0100-00008A020000}"/>
            </a:ext>
          </a:extLst>
        </xdr:cNvPr>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651" name="n_3aveValue【学校施設】&#10;有形固定資産減価償却率">
          <a:extLst>
            <a:ext uri="{FF2B5EF4-FFF2-40B4-BE49-F238E27FC236}">
              <a16:creationId xmlns:a16="http://schemas.microsoft.com/office/drawing/2014/main" id="{00000000-0008-0000-0100-00008B020000}"/>
            </a:ext>
          </a:extLst>
        </xdr:cNvPr>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652" name="n_4aveValue【学校施設】&#10;有形固定資産減価償却率">
          <a:extLst>
            <a:ext uri="{FF2B5EF4-FFF2-40B4-BE49-F238E27FC236}">
              <a16:creationId xmlns:a16="http://schemas.microsoft.com/office/drawing/2014/main" id="{00000000-0008-0000-0100-00008C020000}"/>
            </a:ext>
          </a:extLst>
        </xdr:cNvPr>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6367</xdr:rowOff>
    </xdr:from>
    <xdr:ext cx="405111" cy="259045"/>
    <xdr:sp macro="" textlink="">
      <xdr:nvSpPr>
        <xdr:cNvPr id="653" name="n_1mainValue【学校施設】&#10;有形固定資産減価償却率">
          <a:extLst>
            <a:ext uri="{FF2B5EF4-FFF2-40B4-BE49-F238E27FC236}">
              <a16:creationId xmlns:a16="http://schemas.microsoft.com/office/drawing/2014/main" id="{00000000-0008-0000-0100-00008D020000}"/>
            </a:ext>
          </a:extLst>
        </xdr:cNvPr>
        <xdr:cNvSpPr txBox="1"/>
      </xdr:nvSpPr>
      <xdr:spPr>
        <a:xfrm>
          <a:off x="152660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134002</xdr:rowOff>
    </xdr:from>
    <xdr:ext cx="405111" cy="259045"/>
    <xdr:sp macro="" textlink="">
      <xdr:nvSpPr>
        <xdr:cNvPr id="654" name="n_2mainValue【学校施設】&#10;有形固定資産減価償却率">
          <a:extLst>
            <a:ext uri="{FF2B5EF4-FFF2-40B4-BE49-F238E27FC236}">
              <a16:creationId xmlns:a16="http://schemas.microsoft.com/office/drawing/2014/main" id="{00000000-0008-0000-0100-00008E020000}"/>
            </a:ext>
          </a:extLst>
        </xdr:cNvPr>
        <xdr:cNvSpPr txBox="1"/>
      </xdr:nvSpPr>
      <xdr:spPr>
        <a:xfrm>
          <a:off x="14389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93997</xdr:rowOff>
    </xdr:from>
    <xdr:ext cx="405111" cy="259045"/>
    <xdr:sp macro="" textlink="">
      <xdr:nvSpPr>
        <xdr:cNvPr id="655" name="n_3mainValue【学校施設】&#10;有形固定資産減価償却率">
          <a:extLst>
            <a:ext uri="{FF2B5EF4-FFF2-40B4-BE49-F238E27FC236}">
              <a16:creationId xmlns:a16="http://schemas.microsoft.com/office/drawing/2014/main" id="{00000000-0008-0000-0100-00008F020000}"/>
            </a:ext>
          </a:extLst>
        </xdr:cNvPr>
        <xdr:cNvSpPr txBox="1"/>
      </xdr:nvSpPr>
      <xdr:spPr>
        <a:xfrm>
          <a:off x="13500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656" name="n_4mainValue【学校施設】&#10;有形固定資産減価償却率">
          <a:extLst>
            <a:ext uri="{FF2B5EF4-FFF2-40B4-BE49-F238E27FC236}">
              <a16:creationId xmlns:a16="http://schemas.microsoft.com/office/drawing/2014/main" id="{00000000-0008-0000-0100-000090020000}"/>
            </a:ext>
          </a:extLst>
        </xdr:cNvPr>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00000000-0008-0000-0100-0000A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1" name="【学校施設】&#10;一人当たり面積最小値テキスト">
          <a:extLst>
            <a:ext uri="{FF2B5EF4-FFF2-40B4-BE49-F238E27FC236}">
              <a16:creationId xmlns:a16="http://schemas.microsoft.com/office/drawing/2014/main" id="{00000000-0008-0000-0100-0000A9020000}"/>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3" name="【学校施設】&#10;一人当たり面積最大値テキスト">
          <a:extLst>
            <a:ext uri="{FF2B5EF4-FFF2-40B4-BE49-F238E27FC236}">
              <a16:creationId xmlns:a16="http://schemas.microsoft.com/office/drawing/2014/main" id="{00000000-0008-0000-0100-0000AB020000}"/>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685" name="【学校施設】&#10;一人当たり面積平均値テキスト">
          <a:extLst>
            <a:ext uri="{FF2B5EF4-FFF2-40B4-BE49-F238E27FC236}">
              <a16:creationId xmlns:a16="http://schemas.microsoft.com/office/drawing/2014/main" id="{00000000-0008-0000-0100-0000AD020000}"/>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7" name="フローチャート: 判断 686">
          <a:extLst>
            <a:ext uri="{FF2B5EF4-FFF2-40B4-BE49-F238E27FC236}">
              <a16:creationId xmlns:a16="http://schemas.microsoft.com/office/drawing/2014/main" id="{00000000-0008-0000-0100-0000AF020000}"/>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5397</xdr:rowOff>
    </xdr:from>
    <xdr:to>
      <xdr:col>116</xdr:col>
      <xdr:colOff>114300</xdr:colOff>
      <xdr:row>62</xdr:row>
      <xdr:rowOff>106997</xdr:rowOff>
    </xdr:to>
    <xdr:sp macro="" textlink="">
      <xdr:nvSpPr>
        <xdr:cNvPr id="696" name="楕円 695">
          <a:extLst>
            <a:ext uri="{FF2B5EF4-FFF2-40B4-BE49-F238E27FC236}">
              <a16:creationId xmlns:a16="http://schemas.microsoft.com/office/drawing/2014/main" id="{00000000-0008-0000-0100-0000B8020000}"/>
            </a:ext>
          </a:extLst>
        </xdr:cNvPr>
        <xdr:cNvSpPr/>
      </xdr:nvSpPr>
      <xdr:spPr>
        <a:xfrm>
          <a:off x="22110700" y="1063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91774</xdr:rowOff>
    </xdr:from>
    <xdr:ext cx="469744" cy="259045"/>
    <xdr:sp macro="" textlink="">
      <xdr:nvSpPr>
        <xdr:cNvPr id="697" name="【学校施設】&#10;一人当たり面積該当値テキスト">
          <a:extLst>
            <a:ext uri="{FF2B5EF4-FFF2-40B4-BE49-F238E27FC236}">
              <a16:creationId xmlns:a16="http://schemas.microsoft.com/office/drawing/2014/main" id="{00000000-0008-0000-0100-0000B9020000}"/>
            </a:ext>
          </a:extLst>
        </xdr:cNvPr>
        <xdr:cNvSpPr txBox="1"/>
      </xdr:nvSpPr>
      <xdr:spPr>
        <a:xfrm>
          <a:off x="22199600" y="1055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xdr:rowOff>
    </xdr:from>
    <xdr:to>
      <xdr:col>112</xdr:col>
      <xdr:colOff>38100</xdr:colOff>
      <xdr:row>62</xdr:row>
      <xdr:rowOff>110236</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21272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56197</xdr:rowOff>
    </xdr:from>
    <xdr:to>
      <xdr:col>116</xdr:col>
      <xdr:colOff>63500</xdr:colOff>
      <xdr:row>62</xdr:row>
      <xdr:rowOff>59436</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flipV="1">
          <a:off x="21323300" y="10686097"/>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9969</xdr:rowOff>
    </xdr:from>
    <xdr:to>
      <xdr:col>107</xdr:col>
      <xdr:colOff>101600</xdr:colOff>
      <xdr:row>62</xdr:row>
      <xdr:rowOff>111569</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0383500" y="1063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59436</xdr:rowOff>
    </xdr:from>
    <xdr:to>
      <xdr:col>111</xdr:col>
      <xdr:colOff>177800</xdr:colOff>
      <xdr:row>62</xdr:row>
      <xdr:rowOff>60769</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20434300" y="1068933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14542</xdr:rowOff>
    </xdr:from>
    <xdr:to>
      <xdr:col>102</xdr:col>
      <xdr:colOff>165100</xdr:colOff>
      <xdr:row>62</xdr:row>
      <xdr:rowOff>116142</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19494500" y="1064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60769</xdr:rowOff>
    </xdr:from>
    <xdr:to>
      <xdr:col>107</xdr:col>
      <xdr:colOff>50800</xdr:colOff>
      <xdr:row>62</xdr:row>
      <xdr:rowOff>65342</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19545300" y="10690669"/>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14160</xdr:rowOff>
    </xdr:from>
    <xdr:to>
      <xdr:col>98</xdr:col>
      <xdr:colOff>38100</xdr:colOff>
      <xdr:row>62</xdr:row>
      <xdr:rowOff>115760</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18605500" y="106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64960</xdr:rowOff>
    </xdr:from>
    <xdr:to>
      <xdr:col>102</xdr:col>
      <xdr:colOff>114300</xdr:colOff>
      <xdr:row>62</xdr:row>
      <xdr:rowOff>65342</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656300" y="1069486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706" name="n_1aveValue【学校施設】&#10;一人当たり面積">
          <a:extLst>
            <a:ext uri="{FF2B5EF4-FFF2-40B4-BE49-F238E27FC236}">
              <a16:creationId xmlns:a16="http://schemas.microsoft.com/office/drawing/2014/main" id="{00000000-0008-0000-0100-0000C2020000}"/>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707" name="n_2aveValue【学校施設】&#10;一人当たり面積">
          <a:extLst>
            <a:ext uri="{FF2B5EF4-FFF2-40B4-BE49-F238E27FC236}">
              <a16:creationId xmlns:a16="http://schemas.microsoft.com/office/drawing/2014/main" id="{00000000-0008-0000-0100-0000C3020000}"/>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708" name="n_3aveValue【学校施設】&#10;一人当たり面積">
          <a:extLst>
            <a:ext uri="{FF2B5EF4-FFF2-40B4-BE49-F238E27FC236}">
              <a16:creationId xmlns:a16="http://schemas.microsoft.com/office/drawing/2014/main" id="{00000000-0008-0000-0100-0000C4020000}"/>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709" name="n_4aveValue【学校施設】&#10;一人当たり面積">
          <a:extLst>
            <a:ext uri="{FF2B5EF4-FFF2-40B4-BE49-F238E27FC236}">
              <a16:creationId xmlns:a16="http://schemas.microsoft.com/office/drawing/2014/main" id="{00000000-0008-0000-0100-0000C5020000}"/>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101363</xdr:rowOff>
    </xdr:from>
    <xdr:ext cx="469744" cy="259045"/>
    <xdr:sp macro="" textlink="">
      <xdr:nvSpPr>
        <xdr:cNvPr id="710" name="n_1mainValue【学校施設】&#10;一人当たり面積">
          <a:extLst>
            <a:ext uri="{FF2B5EF4-FFF2-40B4-BE49-F238E27FC236}">
              <a16:creationId xmlns:a16="http://schemas.microsoft.com/office/drawing/2014/main" id="{00000000-0008-0000-0100-0000C6020000}"/>
            </a:ext>
          </a:extLst>
        </xdr:cNvPr>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102696</xdr:rowOff>
    </xdr:from>
    <xdr:ext cx="469744" cy="259045"/>
    <xdr:sp macro="" textlink="">
      <xdr:nvSpPr>
        <xdr:cNvPr id="711" name="n_2mainValue【学校施設】&#10;一人当たり面積">
          <a:extLst>
            <a:ext uri="{FF2B5EF4-FFF2-40B4-BE49-F238E27FC236}">
              <a16:creationId xmlns:a16="http://schemas.microsoft.com/office/drawing/2014/main" id="{00000000-0008-0000-0100-0000C7020000}"/>
            </a:ext>
          </a:extLst>
        </xdr:cNvPr>
        <xdr:cNvSpPr txBox="1"/>
      </xdr:nvSpPr>
      <xdr:spPr>
        <a:xfrm>
          <a:off x="20199427" y="1073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107269</xdr:rowOff>
    </xdr:from>
    <xdr:ext cx="469744" cy="259045"/>
    <xdr:sp macro="" textlink="">
      <xdr:nvSpPr>
        <xdr:cNvPr id="712" name="n_3mainValue【学校施設】&#10;一人当たり面積">
          <a:extLst>
            <a:ext uri="{FF2B5EF4-FFF2-40B4-BE49-F238E27FC236}">
              <a16:creationId xmlns:a16="http://schemas.microsoft.com/office/drawing/2014/main" id="{00000000-0008-0000-0100-0000C8020000}"/>
            </a:ext>
          </a:extLst>
        </xdr:cNvPr>
        <xdr:cNvSpPr txBox="1"/>
      </xdr:nvSpPr>
      <xdr:spPr>
        <a:xfrm>
          <a:off x="19310427" y="1073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106887</xdr:rowOff>
    </xdr:from>
    <xdr:ext cx="469744" cy="259045"/>
    <xdr:sp macro="" textlink="">
      <xdr:nvSpPr>
        <xdr:cNvPr id="713" name="n_4mainValue【学校施設】&#10;一人当たり面積">
          <a:extLst>
            <a:ext uri="{FF2B5EF4-FFF2-40B4-BE49-F238E27FC236}">
              <a16:creationId xmlns:a16="http://schemas.microsoft.com/office/drawing/2014/main" id="{00000000-0008-0000-0100-0000C9020000}"/>
            </a:ext>
          </a:extLst>
        </xdr:cNvPr>
        <xdr:cNvSpPr txBox="1"/>
      </xdr:nvSpPr>
      <xdr:spPr>
        <a:xfrm>
          <a:off x="18421427" y="1073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a:extLst>
            <a:ext uri="{FF2B5EF4-FFF2-40B4-BE49-F238E27FC236}">
              <a16:creationId xmlns:a16="http://schemas.microsoft.com/office/drawing/2014/main" id="{00000000-0008-0000-0100-0000E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a:extLst>
            <a:ext uri="{FF2B5EF4-FFF2-40B4-BE49-F238E27FC236}">
              <a16:creationId xmlns:a16="http://schemas.microsoft.com/office/drawing/2014/main" id="{00000000-0008-0000-0100-0000E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42" name="【児童館】&#10;有形固定資産減価償却率最大値テキスト">
          <a:extLst>
            <a:ext uri="{FF2B5EF4-FFF2-40B4-BE49-F238E27FC236}">
              <a16:creationId xmlns:a16="http://schemas.microsoft.com/office/drawing/2014/main" id="{00000000-0008-0000-0100-0000E6020000}"/>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744" name="【児童館】&#10;有形固定資産減価償却率平均値テキスト">
          <a:extLst>
            <a:ext uri="{FF2B5EF4-FFF2-40B4-BE49-F238E27FC236}">
              <a16:creationId xmlns:a16="http://schemas.microsoft.com/office/drawing/2014/main" id="{00000000-0008-0000-0100-0000E8020000}"/>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65677</xdr:rowOff>
    </xdr:from>
    <xdr:to>
      <xdr:col>85</xdr:col>
      <xdr:colOff>177800</xdr:colOff>
      <xdr:row>86</xdr:row>
      <xdr:rowOff>167277</xdr:rowOff>
    </xdr:to>
    <xdr:sp macro="" textlink="">
      <xdr:nvSpPr>
        <xdr:cNvPr id="755" name="楕円 754">
          <a:extLst>
            <a:ext uri="{FF2B5EF4-FFF2-40B4-BE49-F238E27FC236}">
              <a16:creationId xmlns:a16="http://schemas.microsoft.com/office/drawing/2014/main" id="{00000000-0008-0000-0100-0000F3020000}"/>
            </a:ext>
          </a:extLst>
        </xdr:cNvPr>
        <xdr:cNvSpPr/>
      </xdr:nvSpPr>
      <xdr:spPr>
        <a:xfrm>
          <a:off x="162687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152054</xdr:rowOff>
    </xdr:from>
    <xdr:ext cx="405111" cy="259045"/>
    <xdr:sp macro="" textlink="">
      <xdr:nvSpPr>
        <xdr:cNvPr id="756" name="【児童館】&#10;有形固定資産減価償却率該当値テキスト">
          <a:extLst>
            <a:ext uri="{FF2B5EF4-FFF2-40B4-BE49-F238E27FC236}">
              <a16:creationId xmlns:a16="http://schemas.microsoft.com/office/drawing/2014/main" id="{00000000-0008-0000-0100-0000F4020000}"/>
            </a:ext>
          </a:extLst>
        </xdr:cNvPr>
        <xdr:cNvSpPr txBox="1"/>
      </xdr:nvSpPr>
      <xdr:spPr>
        <a:xfrm>
          <a:off x="16357600" y="1472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29755</xdr:rowOff>
    </xdr:from>
    <xdr:to>
      <xdr:col>81</xdr:col>
      <xdr:colOff>101600</xdr:colOff>
      <xdr:row>86</xdr:row>
      <xdr:rowOff>131355</xdr:rowOff>
    </xdr:to>
    <xdr:sp macro="" textlink="">
      <xdr:nvSpPr>
        <xdr:cNvPr id="757" name="楕円 756">
          <a:extLst>
            <a:ext uri="{FF2B5EF4-FFF2-40B4-BE49-F238E27FC236}">
              <a16:creationId xmlns:a16="http://schemas.microsoft.com/office/drawing/2014/main" id="{00000000-0008-0000-0100-0000F5020000}"/>
            </a:ext>
          </a:extLst>
        </xdr:cNvPr>
        <xdr:cNvSpPr/>
      </xdr:nvSpPr>
      <xdr:spPr>
        <a:xfrm>
          <a:off x="15430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80555</xdr:rowOff>
    </xdr:from>
    <xdr:to>
      <xdr:col>85</xdr:col>
      <xdr:colOff>127000</xdr:colOff>
      <xdr:row>86</xdr:row>
      <xdr:rowOff>116477</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5481300" y="148252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165281</xdr:rowOff>
    </xdr:from>
    <xdr:to>
      <xdr:col>76</xdr:col>
      <xdr:colOff>165100</xdr:colOff>
      <xdr:row>86</xdr:row>
      <xdr:rowOff>95431</xdr:rowOff>
    </xdr:to>
    <xdr:sp macro="" textlink="">
      <xdr:nvSpPr>
        <xdr:cNvPr id="759" name="楕円 758">
          <a:extLst>
            <a:ext uri="{FF2B5EF4-FFF2-40B4-BE49-F238E27FC236}">
              <a16:creationId xmlns:a16="http://schemas.microsoft.com/office/drawing/2014/main" id="{00000000-0008-0000-0100-0000F7020000}"/>
            </a:ext>
          </a:extLst>
        </xdr:cNvPr>
        <xdr:cNvSpPr/>
      </xdr:nvSpPr>
      <xdr:spPr>
        <a:xfrm>
          <a:off x="14541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44631</xdr:rowOff>
    </xdr:from>
    <xdr:to>
      <xdr:col>81</xdr:col>
      <xdr:colOff>50800</xdr:colOff>
      <xdr:row>86</xdr:row>
      <xdr:rowOff>80555</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4592300" y="147893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129358</xdr:rowOff>
    </xdr:from>
    <xdr:to>
      <xdr:col>72</xdr:col>
      <xdr:colOff>38100</xdr:colOff>
      <xdr:row>86</xdr:row>
      <xdr:rowOff>59508</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13652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8708</xdr:rowOff>
    </xdr:from>
    <xdr:to>
      <xdr:col>76</xdr:col>
      <xdr:colOff>114300</xdr:colOff>
      <xdr:row>86</xdr:row>
      <xdr:rowOff>44631</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3703300" y="147534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129358</xdr:rowOff>
    </xdr:from>
    <xdr:to>
      <xdr:col>67</xdr:col>
      <xdr:colOff>101600</xdr:colOff>
      <xdr:row>86</xdr:row>
      <xdr:rowOff>59508</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2763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8708</xdr:rowOff>
    </xdr:from>
    <xdr:to>
      <xdr:col>71</xdr:col>
      <xdr:colOff>177800</xdr:colOff>
      <xdr:row>86</xdr:row>
      <xdr:rowOff>8708</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2814300" y="1475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65" name="n_1aveValue【児童館】&#10;有形固定資産減価償却率">
          <a:extLst>
            <a:ext uri="{FF2B5EF4-FFF2-40B4-BE49-F238E27FC236}">
              <a16:creationId xmlns:a16="http://schemas.microsoft.com/office/drawing/2014/main" id="{00000000-0008-0000-0100-0000FD020000}"/>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766" name="n_2aveValue【児童館】&#10;有形固定資産減価償却率">
          <a:extLst>
            <a:ext uri="{FF2B5EF4-FFF2-40B4-BE49-F238E27FC236}">
              <a16:creationId xmlns:a16="http://schemas.microsoft.com/office/drawing/2014/main" id="{00000000-0008-0000-0100-0000FE020000}"/>
            </a:ext>
          </a:extLst>
        </xdr:cNvPr>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767" name="n_3aveValue【児童館】&#10;有形固定資産減価償却率">
          <a:extLst>
            <a:ext uri="{FF2B5EF4-FFF2-40B4-BE49-F238E27FC236}">
              <a16:creationId xmlns:a16="http://schemas.microsoft.com/office/drawing/2014/main" id="{00000000-0008-0000-0100-0000FF020000}"/>
            </a:ext>
          </a:extLst>
        </xdr:cNvPr>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68" name="n_4aveValue【児童館】&#10;有形固定資産減価償却率">
          <a:extLst>
            <a:ext uri="{FF2B5EF4-FFF2-40B4-BE49-F238E27FC236}">
              <a16:creationId xmlns:a16="http://schemas.microsoft.com/office/drawing/2014/main" id="{00000000-0008-0000-0100-000000030000}"/>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122482</xdr:rowOff>
    </xdr:from>
    <xdr:ext cx="405111" cy="259045"/>
    <xdr:sp macro="" textlink="">
      <xdr:nvSpPr>
        <xdr:cNvPr id="769" name="n_1mainValue【児童館】&#10;有形固定資産減価償却率">
          <a:extLst>
            <a:ext uri="{FF2B5EF4-FFF2-40B4-BE49-F238E27FC236}">
              <a16:creationId xmlns:a16="http://schemas.microsoft.com/office/drawing/2014/main" id="{00000000-0008-0000-0100-000001030000}"/>
            </a:ext>
          </a:extLst>
        </xdr:cNvPr>
        <xdr:cNvSpPr txBox="1"/>
      </xdr:nvSpPr>
      <xdr:spPr>
        <a:xfrm>
          <a:off x="15266044" y="1486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86558</xdr:rowOff>
    </xdr:from>
    <xdr:ext cx="405111" cy="259045"/>
    <xdr:sp macro="" textlink="">
      <xdr:nvSpPr>
        <xdr:cNvPr id="770" name="n_2mainValue【児童館】&#10;有形固定資産減価償却率">
          <a:extLst>
            <a:ext uri="{FF2B5EF4-FFF2-40B4-BE49-F238E27FC236}">
              <a16:creationId xmlns:a16="http://schemas.microsoft.com/office/drawing/2014/main" id="{00000000-0008-0000-0100-000002030000}"/>
            </a:ext>
          </a:extLst>
        </xdr:cNvPr>
        <xdr:cNvSpPr txBox="1"/>
      </xdr:nvSpPr>
      <xdr:spPr>
        <a:xfrm>
          <a:off x="14389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50635</xdr:rowOff>
    </xdr:from>
    <xdr:ext cx="405111" cy="259045"/>
    <xdr:sp macro="" textlink="">
      <xdr:nvSpPr>
        <xdr:cNvPr id="771" name="n_3mainValue【児童館】&#10;有形固定資産減価償却率">
          <a:extLst>
            <a:ext uri="{FF2B5EF4-FFF2-40B4-BE49-F238E27FC236}">
              <a16:creationId xmlns:a16="http://schemas.microsoft.com/office/drawing/2014/main" id="{00000000-0008-0000-0100-000003030000}"/>
            </a:ext>
          </a:extLst>
        </xdr:cNvPr>
        <xdr:cNvSpPr txBox="1"/>
      </xdr:nvSpPr>
      <xdr:spPr>
        <a:xfrm>
          <a:off x="13500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50635</xdr:rowOff>
    </xdr:from>
    <xdr:ext cx="405111" cy="259045"/>
    <xdr:sp macro="" textlink="">
      <xdr:nvSpPr>
        <xdr:cNvPr id="772" name="n_4mainValue【児童館】&#10;有形固定資産減価償却率">
          <a:extLst>
            <a:ext uri="{FF2B5EF4-FFF2-40B4-BE49-F238E27FC236}">
              <a16:creationId xmlns:a16="http://schemas.microsoft.com/office/drawing/2014/main" id="{00000000-0008-0000-0100-000004030000}"/>
            </a:ext>
          </a:extLst>
        </xdr:cNvPr>
        <xdr:cNvSpPr txBox="1"/>
      </xdr:nvSpPr>
      <xdr:spPr>
        <a:xfrm>
          <a:off x="12611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児童館】&#10;一人当たり面積グラフ枠">
          <a:extLst>
            <a:ext uri="{FF2B5EF4-FFF2-40B4-BE49-F238E27FC236}">
              <a16:creationId xmlns:a16="http://schemas.microsoft.com/office/drawing/2014/main" id="{00000000-0008-0000-0100-000019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95" name="【児童館】&#10;一人当たり面積最小値テキスト">
          <a:extLst>
            <a:ext uri="{FF2B5EF4-FFF2-40B4-BE49-F238E27FC236}">
              <a16:creationId xmlns:a16="http://schemas.microsoft.com/office/drawing/2014/main" id="{00000000-0008-0000-0100-00001B03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97" name="【児童館】&#10;一人当たり面積最大値テキスト">
          <a:extLst>
            <a:ext uri="{FF2B5EF4-FFF2-40B4-BE49-F238E27FC236}">
              <a16:creationId xmlns:a16="http://schemas.microsoft.com/office/drawing/2014/main" id="{00000000-0008-0000-0100-00001D030000}"/>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99" name="【児童館】&#10;一人当たり面積平均値テキスト">
          <a:extLst>
            <a:ext uri="{FF2B5EF4-FFF2-40B4-BE49-F238E27FC236}">
              <a16:creationId xmlns:a16="http://schemas.microsoft.com/office/drawing/2014/main" id="{00000000-0008-0000-0100-00001F030000}"/>
            </a:ext>
          </a:extLst>
        </xdr:cNvPr>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800" name="フローチャート: 判断 799">
          <a:extLst>
            <a:ext uri="{FF2B5EF4-FFF2-40B4-BE49-F238E27FC236}">
              <a16:creationId xmlns:a16="http://schemas.microsoft.com/office/drawing/2014/main" id="{00000000-0008-0000-0100-000020030000}"/>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801" name="フローチャート: 判断 800">
          <a:extLst>
            <a:ext uri="{FF2B5EF4-FFF2-40B4-BE49-F238E27FC236}">
              <a16:creationId xmlns:a16="http://schemas.microsoft.com/office/drawing/2014/main" id="{00000000-0008-0000-0100-000021030000}"/>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802" name="フローチャート: 判断 801">
          <a:extLst>
            <a:ext uri="{FF2B5EF4-FFF2-40B4-BE49-F238E27FC236}">
              <a16:creationId xmlns:a16="http://schemas.microsoft.com/office/drawing/2014/main" id="{00000000-0008-0000-0100-000022030000}"/>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803" name="フローチャート: 判断 802">
          <a:extLst>
            <a:ext uri="{FF2B5EF4-FFF2-40B4-BE49-F238E27FC236}">
              <a16:creationId xmlns:a16="http://schemas.microsoft.com/office/drawing/2014/main" id="{00000000-0008-0000-0100-000023030000}"/>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04" name="フローチャート: 判断 803">
          <a:extLst>
            <a:ext uri="{FF2B5EF4-FFF2-40B4-BE49-F238E27FC236}">
              <a16:creationId xmlns:a16="http://schemas.microsoft.com/office/drawing/2014/main" id="{00000000-0008-0000-0100-000024030000}"/>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117602</xdr:rowOff>
    </xdr:from>
    <xdr:to>
      <xdr:col>116</xdr:col>
      <xdr:colOff>114300</xdr:colOff>
      <xdr:row>86</xdr:row>
      <xdr:rowOff>47752</xdr:rowOff>
    </xdr:to>
    <xdr:sp macro="" textlink="">
      <xdr:nvSpPr>
        <xdr:cNvPr id="810" name="楕円 809">
          <a:extLst>
            <a:ext uri="{FF2B5EF4-FFF2-40B4-BE49-F238E27FC236}">
              <a16:creationId xmlns:a16="http://schemas.microsoft.com/office/drawing/2014/main" id="{00000000-0008-0000-0100-00002A030000}"/>
            </a:ext>
          </a:extLst>
        </xdr:cNvPr>
        <xdr:cNvSpPr/>
      </xdr:nvSpPr>
      <xdr:spPr>
        <a:xfrm>
          <a:off x="22110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32529</xdr:rowOff>
    </xdr:from>
    <xdr:ext cx="469744" cy="259045"/>
    <xdr:sp macro="" textlink="">
      <xdr:nvSpPr>
        <xdr:cNvPr id="811" name="【児童館】&#10;一人当たり面積該当値テキスト">
          <a:extLst>
            <a:ext uri="{FF2B5EF4-FFF2-40B4-BE49-F238E27FC236}">
              <a16:creationId xmlns:a16="http://schemas.microsoft.com/office/drawing/2014/main" id="{00000000-0008-0000-0100-00002B030000}"/>
            </a:ext>
          </a:extLst>
        </xdr:cNvPr>
        <xdr:cNvSpPr txBox="1"/>
      </xdr:nvSpPr>
      <xdr:spPr>
        <a:xfrm>
          <a:off x="22199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117602</xdr:rowOff>
    </xdr:from>
    <xdr:to>
      <xdr:col>112</xdr:col>
      <xdr:colOff>38100</xdr:colOff>
      <xdr:row>86</xdr:row>
      <xdr:rowOff>47752</xdr:rowOff>
    </xdr:to>
    <xdr:sp macro="" textlink="">
      <xdr:nvSpPr>
        <xdr:cNvPr id="812" name="楕円 811">
          <a:extLst>
            <a:ext uri="{FF2B5EF4-FFF2-40B4-BE49-F238E27FC236}">
              <a16:creationId xmlns:a16="http://schemas.microsoft.com/office/drawing/2014/main" id="{00000000-0008-0000-0100-00002C030000}"/>
            </a:ext>
          </a:extLst>
        </xdr:cNvPr>
        <xdr:cNvSpPr/>
      </xdr:nvSpPr>
      <xdr:spPr>
        <a:xfrm>
          <a:off x="21272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168402</xdr:rowOff>
    </xdr:from>
    <xdr:to>
      <xdr:col>116</xdr:col>
      <xdr:colOff>63500</xdr:colOff>
      <xdr:row>85</xdr:row>
      <xdr:rowOff>168402</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21323300" y="1474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117602</xdr:rowOff>
    </xdr:from>
    <xdr:to>
      <xdr:col>107</xdr:col>
      <xdr:colOff>101600</xdr:colOff>
      <xdr:row>86</xdr:row>
      <xdr:rowOff>47752</xdr:rowOff>
    </xdr:to>
    <xdr:sp macro="" textlink="">
      <xdr:nvSpPr>
        <xdr:cNvPr id="814" name="楕円 813">
          <a:extLst>
            <a:ext uri="{FF2B5EF4-FFF2-40B4-BE49-F238E27FC236}">
              <a16:creationId xmlns:a16="http://schemas.microsoft.com/office/drawing/2014/main" id="{00000000-0008-0000-0100-00002E030000}"/>
            </a:ext>
          </a:extLst>
        </xdr:cNvPr>
        <xdr:cNvSpPr/>
      </xdr:nvSpPr>
      <xdr:spPr>
        <a:xfrm>
          <a:off x="20383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168402</xdr:rowOff>
    </xdr:from>
    <xdr:to>
      <xdr:col>111</xdr:col>
      <xdr:colOff>177800</xdr:colOff>
      <xdr:row>85</xdr:row>
      <xdr:rowOff>168402</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20434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117602</xdr:rowOff>
    </xdr:from>
    <xdr:to>
      <xdr:col>102</xdr:col>
      <xdr:colOff>165100</xdr:colOff>
      <xdr:row>86</xdr:row>
      <xdr:rowOff>47752</xdr:rowOff>
    </xdr:to>
    <xdr:sp macro="" textlink="">
      <xdr:nvSpPr>
        <xdr:cNvPr id="816" name="楕円 815">
          <a:extLst>
            <a:ext uri="{FF2B5EF4-FFF2-40B4-BE49-F238E27FC236}">
              <a16:creationId xmlns:a16="http://schemas.microsoft.com/office/drawing/2014/main" id="{00000000-0008-0000-0100-000030030000}"/>
            </a:ext>
          </a:extLst>
        </xdr:cNvPr>
        <xdr:cNvSpPr/>
      </xdr:nvSpPr>
      <xdr:spPr>
        <a:xfrm>
          <a:off x="19494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168402</xdr:rowOff>
    </xdr:from>
    <xdr:to>
      <xdr:col>107</xdr:col>
      <xdr:colOff>50800</xdr:colOff>
      <xdr:row>85</xdr:row>
      <xdr:rowOff>168402</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9545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117602</xdr:rowOff>
    </xdr:from>
    <xdr:to>
      <xdr:col>98</xdr:col>
      <xdr:colOff>38100</xdr:colOff>
      <xdr:row>86</xdr:row>
      <xdr:rowOff>47752</xdr:rowOff>
    </xdr:to>
    <xdr:sp macro="" textlink="">
      <xdr:nvSpPr>
        <xdr:cNvPr id="818" name="楕円 817">
          <a:extLst>
            <a:ext uri="{FF2B5EF4-FFF2-40B4-BE49-F238E27FC236}">
              <a16:creationId xmlns:a16="http://schemas.microsoft.com/office/drawing/2014/main" id="{00000000-0008-0000-0100-000032030000}"/>
            </a:ext>
          </a:extLst>
        </xdr:cNvPr>
        <xdr:cNvSpPr/>
      </xdr:nvSpPr>
      <xdr:spPr>
        <a:xfrm>
          <a:off x="18605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168402</xdr:rowOff>
    </xdr:from>
    <xdr:to>
      <xdr:col>102</xdr:col>
      <xdr:colOff>114300</xdr:colOff>
      <xdr:row>85</xdr:row>
      <xdr:rowOff>168402</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656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820" name="n_1aveValue【児童館】&#10;一人当たり面積">
          <a:extLst>
            <a:ext uri="{FF2B5EF4-FFF2-40B4-BE49-F238E27FC236}">
              <a16:creationId xmlns:a16="http://schemas.microsoft.com/office/drawing/2014/main" id="{00000000-0008-0000-0100-000034030000}"/>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821" name="n_2aveValue【児童館】&#10;一人当たり面積">
          <a:extLst>
            <a:ext uri="{FF2B5EF4-FFF2-40B4-BE49-F238E27FC236}">
              <a16:creationId xmlns:a16="http://schemas.microsoft.com/office/drawing/2014/main" id="{00000000-0008-0000-0100-000035030000}"/>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822" name="n_3aveValue【児童館】&#10;一人当たり面積">
          <a:extLst>
            <a:ext uri="{FF2B5EF4-FFF2-40B4-BE49-F238E27FC236}">
              <a16:creationId xmlns:a16="http://schemas.microsoft.com/office/drawing/2014/main" id="{00000000-0008-0000-0100-000036030000}"/>
            </a:ext>
          </a:extLst>
        </xdr:cNvPr>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823" name="n_4aveValue【児童館】&#10;一人当たり面積">
          <a:extLst>
            <a:ext uri="{FF2B5EF4-FFF2-40B4-BE49-F238E27FC236}">
              <a16:creationId xmlns:a16="http://schemas.microsoft.com/office/drawing/2014/main" id="{00000000-0008-0000-0100-000037030000}"/>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38879</xdr:rowOff>
    </xdr:from>
    <xdr:ext cx="469744" cy="259045"/>
    <xdr:sp macro="" textlink="">
      <xdr:nvSpPr>
        <xdr:cNvPr id="824" name="n_1mainValue【児童館】&#10;一人当たり面積">
          <a:extLst>
            <a:ext uri="{FF2B5EF4-FFF2-40B4-BE49-F238E27FC236}">
              <a16:creationId xmlns:a16="http://schemas.microsoft.com/office/drawing/2014/main" id="{00000000-0008-0000-0100-000038030000}"/>
            </a:ext>
          </a:extLst>
        </xdr:cNvPr>
        <xdr:cNvSpPr txBox="1"/>
      </xdr:nvSpPr>
      <xdr:spPr>
        <a:xfrm>
          <a:off x="21075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825" name="n_2mainValue【児童館】&#10;一人当たり面積">
          <a:extLst>
            <a:ext uri="{FF2B5EF4-FFF2-40B4-BE49-F238E27FC236}">
              <a16:creationId xmlns:a16="http://schemas.microsoft.com/office/drawing/2014/main" id="{00000000-0008-0000-0100-000039030000}"/>
            </a:ext>
          </a:extLst>
        </xdr:cNvPr>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38879</xdr:rowOff>
    </xdr:from>
    <xdr:ext cx="469744" cy="259045"/>
    <xdr:sp macro="" textlink="">
      <xdr:nvSpPr>
        <xdr:cNvPr id="826" name="n_3mainValue【児童館】&#10;一人当たり面積">
          <a:extLst>
            <a:ext uri="{FF2B5EF4-FFF2-40B4-BE49-F238E27FC236}">
              <a16:creationId xmlns:a16="http://schemas.microsoft.com/office/drawing/2014/main" id="{00000000-0008-0000-0100-00003A030000}"/>
            </a:ext>
          </a:extLst>
        </xdr:cNvPr>
        <xdr:cNvSpPr txBox="1"/>
      </xdr:nvSpPr>
      <xdr:spPr>
        <a:xfrm>
          <a:off x="19310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38879</xdr:rowOff>
    </xdr:from>
    <xdr:ext cx="469744" cy="259045"/>
    <xdr:sp macro="" textlink="">
      <xdr:nvSpPr>
        <xdr:cNvPr id="827" name="n_4mainValue【児童館】&#10;一人当たり面積">
          <a:extLst>
            <a:ext uri="{FF2B5EF4-FFF2-40B4-BE49-F238E27FC236}">
              <a16:creationId xmlns:a16="http://schemas.microsoft.com/office/drawing/2014/main" id="{00000000-0008-0000-0100-00003B030000}"/>
            </a:ext>
          </a:extLst>
        </xdr:cNvPr>
        <xdr:cNvSpPr txBox="1"/>
      </xdr:nvSpPr>
      <xdr:spPr>
        <a:xfrm>
          <a:off x="18421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00000000-0008-0000-0100-00003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00000000-0008-0000-0100-00003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00000000-0008-0000-0100-00003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100-00003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公民館】&#10;有形固定資産減価償却率グラフ枠">
          <a:extLst>
            <a:ext uri="{FF2B5EF4-FFF2-40B4-BE49-F238E27FC236}">
              <a16:creationId xmlns:a16="http://schemas.microsoft.com/office/drawing/2014/main" id="{00000000-0008-0000-0100-00005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4" name="【公民館】&#10;有形固定資産減価償却率最小値テキスト">
          <a:extLst>
            <a:ext uri="{FF2B5EF4-FFF2-40B4-BE49-F238E27FC236}">
              <a16:creationId xmlns:a16="http://schemas.microsoft.com/office/drawing/2014/main" id="{00000000-0008-0000-0100-000056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56" name="【公民館】&#10;有形固定資産減価償却率最大値テキスト">
          <a:extLst>
            <a:ext uri="{FF2B5EF4-FFF2-40B4-BE49-F238E27FC236}">
              <a16:creationId xmlns:a16="http://schemas.microsoft.com/office/drawing/2014/main" id="{00000000-0008-0000-0100-000058030000}"/>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858" name="【公民館】&#10;有形固定資産減価償却率平均値テキスト">
          <a:extLst>
            <a:ext uri="{FF2B5EF4-FFF2-40B4-BE49-F238E27FC236}">
              <a16:creationId xmlns:a16="http://schemas.microsoft.com/office/drawing/2014/main" id="{00000000-0008-0000-0100-00005A030000}"/>
            </a:ext>
          </a:extLst>
        </xdr:cNvPr>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59" name="フローチャート: 判断 858">
          <a:extLst>
            <a:ext uri="{FF2B5EF4-FFF2-40B4-BE49-F238E27FC236}">
              <a16:creationId xmlns:a16="http://schemas.microsoft.com/office/drawing/2014/main" id="{00000000-0008-0000-0100-00005B030000}"/>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860" name="フローチャート: 判断 859">
          <a:extLst>
            <a:ext uri="{FF2B5EF4-FFF2-40B4-BE49-F238E27FC236}">
              <a16:creationId xmlns:a16="http://schemas.microsoft.com/office/drawing/2014/main" id="{00000000-0008-0000-0100-00005C030000}"/>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61" name="フローチャート: 判断 860">
          <a:extLst>
            <a:ext uri="{FF2B5EF4-FFF2-40B4-BE49-F238E27FC236}">
              <a16:creationId xmlns:a16="http://schemas.microsoft.com/office/drawing/2014/main" id="{00000000-0008-0000-0100-00005D030000}"/>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62" name="フローチャート: 判断 861">
          <a:extLst>
            <a:ext uri="{FF2B5EF4-FFF2-40B4-BE49-F238E27FC236}">
              <a16:creationId xmlns:a16="http://schemas.microsoft.com/office/drawing/2014/main" id="{00000000-0008-0000-0100-00005E030000}"/>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863" name="フローチャート: 判断 862">
          <a:extLst>
            <a:ext uri="{FF2B5EF4-FFF2-40B4-BE49-F238E27FC236}">
              <a16:creationId xmlns:a16="http://schemas.microsoft.com/office/drawing/2014/main" id="{00000000-0008-0000-0100-00005F030000}"/>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79284</xdr:rowOff>
    </xdr:from>
    <xdr:to>
      <xdr:col>85</xdr:col>
      <xdr:colOff>177800</xdr:colOff>
      <xdr:row>105</xdr:row>
      <xdr:rowOff>9434</xdr:rowOff>
    </xdr:to>
    <xdr:sp macro="" textlink="">
      <xdr:nvSpPr>
        <xdr:cNvPr id="869" name="楕円 868">
          <a:extLst>
            <a:ext uri="{FF2B5EF4-FFF2-40B4-BE49-F238E27FC236}">
              <a16:creationId xmlns:a16="http://schemas.microsoft.com/office/drawing/2014/main" id="{00000000-0008-0000-0100-000065030000}"/>
            </a:ext>
          </a:extLst>
        </xdr:cNvPr>
        <xdr:cNvSpPr/>
      </xdr:nvSpPr>
      <xdr:spPr>
        <a:xfrm>
          <a:off x="162687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102161</xdr:rowOff>
    </xdr:from>
    <xdr:ext cx="405111" cy="259045"/>
    <xdr:sp macro="" textlink="">
      <xdr:nvSpPr>
        <xdr:cNvPr id="870" name="【公民館】&#10;有形固定資産減価償却率該当値テキスト">
          <a:extLst>
            <a:ext uri="{FF2B5EF4-FFF2-40B4-BE49-F238E27FC236}">
              <a16:creationId xmlns:a16="http://schemas.microsoft.com/office/drawing/2014/main" id="{00000000-0008-0000-0100-000066030000}"/>
            </a:ext>
          </a:extLst>
        </xdr:cNvPr>
        <xdr:cNvSpPr txBox="1"/>
      </xdr:nvSpPr>
      <xdr:spPr>
        <a:xfrm>
          <a:off x="16357600" y="1776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12337</xdr:rowOff>
    </xdr:from>
    <xdr:to>
      <xdr:col>81</xdr:col>
      <xdr:colOff>101600</xdr:colOff>
      <xdr:row>106</xdr:row>
      <xdr:rowOff>113937</xdr:rowOff>
    </xdr:to>
    <xdr:sp macro="" textlink="">
      <xdr:nvSpPr>
        <xdr:cNvPr id="871" name="楕円 870">
          <a:extLst>
            <a:ext uri="{FF2B5EF4-FFF2-40B4-BE49-F238E27FC236}">
              <a16:creationId xmlns:a16="http://schemas.microsoft.com/office/drawing/2014/main" id="{00000000-0008-0000-0100-000067030000}"/>
            </a:ext>
          </a:extLst>
        </xdr:cNvPr>
        <xdr:cNvSpPr/>
      </xdr:nvSpPr>
      <xdr:spPr>
        <a:xfrm>
          <a:off x="15430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130084</xdr:rowOff>
    </xdr:from>
    <xdr:to>
      <xdr:col>85</xdr:col>
      <xdr:colOff>127000</xdr:colOff>
      <xdr:row>106</xdr:row>
      <xdr:rowOff>63137</xdr:rowOff>
    </xdr:to>
    <xdr:cxnSp macro="">
      <xdr:nvCxnSpPr>
        <xdr:cNvPr id="872" name="直線コネクタ 871">
          <a:extLst>
            <a:ext uri="{FF2B5EF4-FFF2-40B4-BE49-F238E27FC236}">
              <a16:creationId xmlns:a16="http://schemas.microsoft.com/office/drawing/2014/main" id="{00000000-0008-0000-0100-000068030000}"/>
            </a:ext>
          </a:extLst>
        </xdr:cNvPr>
        <xdr:cNvCxnSpPr/>
      </xdr:nvCxnSpPr>
      <xdr:spPr>
        <a:xfrm flipV="1">
          <a:off x="15481300" y="17960884"/>
          <a:ext cx="838200" cy="27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149498</xdr:rowOff>
    </xdr:from>
    <xdr:to>
      <xdr:col>76</xdr:col>
      <xdr:colOff>165100</xdr:colOff>
      <xdr:row>106</xdr:row>
      <xdr:rowOff>79648</xdr:rowOff>
    </xdr:to>
    <xdr:sp macro="" textlink="">
      <xdr:nvSpPr>
        <xdr:cNvPr id="873" name="楕円 872">
          <a:extLst>
            <a:ext uri="{FF2B5EF4-FFF2-40B4-BE49-F238E27FC236}">
              <a16:creationId xmlns:a16="http://schemas.microsoft.com/office/drawing/2014/main" id="{00000000-0008-0000-0100-000069030000}"/>
            </a:ext>
          </a:extLst>
        </xdr:cNvPr>
        <xdr:cNvSpPr/>
      </xdr:nvSpPr>
      <xdr:spPr>
        <a:xfrm>
          <a:off x="14541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28848</xdr:rowOff>
    </xdr:from>
    <xdr:to>
      <xdr:col>81</xdr:col>
      <xdr:colOff>50800</xdr:colOff>
      <xdr:row>106</xdr:row>
      <xdr:rowOff>63137</xdr:rowOff>
    </xdr:to>
    <xdr:cxnSp macro="">
      <xdr:nvCxnSpPr>
        <xdr:cNvPr id="874" name="直線コネクタ 873">
          <a:extLst>
            <a:ext uri="{FF2B5EF4-FFF2-40B4-BE49-F238E27FC236}">
              <a16:creationId xmlns:a16="http://schemas.microsoft.com/office/drawing/2014/main" id="{00000000-0008-0000-0100-00006A030000}"/>
            </a:ext>
          </a:extLst>
        </xdr:cNvPr>
        <xdr:cNvCxnSpPr/>
      </xdr:nvCxnSpPr>
      <xdr:spPr>
        <a:xfrm>
          <a:off x="14592300" y="182025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115207</xdr:rowOff>
    </xdr:from>
    <xdr:to>
      <xdr:col>72</xdr:col>
      <xdr:colOff>38100</xdr:colOff>
      <xdr:row>106</xdr:row>
      <xdr:rowOff>45357</xdr:rowOff>
    </xdr:to>
    <xdr:sp macro="" textlink="">
      <xdr:nvSpPr>
        <xdr:cNvPr id="875" name="楕円 874">
          <a:extLst>
            <a:ext uri="{FF2B5EF4-FFF2-40B4-BE49-F238E27FC236}">
              <a16:creationId xmlns:a16="http://schemas.microsoft.com/office/drawing/2014/main" id="{00000000-0008-0000-0100-00006B030000}"/>
            </a:ext>
          </a:extLst>
        </xdr:cNvPr>
        <xdr:cNvSpPr/>
      </xdr:nvSpPr>
      <xdr:spPr>
        <a:xfrm>
          <a:off x="1365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166007</xdr:rowOff>
    </xdr:from>
    <xdr:to>
      <xdr:col>76</xdr:col>
      <xdr:colOff>114300</xdr:colOff>
      <xdr:row>106</xdr:row>
      <xdr:rowOff>28848</xdr:rowOff>
    </xdr:to>
    <xdr:cxnSp macro="">
      <xdr:nvCxnSpPr>
        <xdr:cNvPr id="876" name="直線コネクタ 875">
          <a:extLst>
            <a:ext uri="{FF2B5EF4-FFF2-40B4-BE49-F238E27FC236}">
              <a16:creationId xmlns:a16="http://schemas.microsoft.com/office/drawing/2014/main" id="{00000000-0008-0000-0100-00006C030000}"/>
            </a:ext>
          </a:extLst>
        </xdr:cNvPr>
        <xdr:cNvCxnSpPr/>
      </xdr:nvCxnSpPr>
      <xdr:spPr>
        <a:xfrm>
          <a:off x="13703300" y="181682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89081</xdr:rowOff>
    </xdr:from>
    <xdr:to>
      <xdr:col>67</xdr:col>
      <xdr:colOff>101600</xdr:colOff>
      <xdr:row>108</xdr:row>
      <xdr:rowOff>19231</xdr:rowOff>
    </xdr:to>
    <xdr:sp macro="" textlink="">
      <xdr:nvSpPr>
        <xdr:cNvPr id="877" name="楕円 876">
          <a:extLst>
            <a:ext uri="{FF2B5EF4-FFF2-40B4-BE49-F238E27FC236}">
              <a16:creationId xmlns:a16="http://schemas.microsoft.com/office/drawing/2014/main" id="{00000000-0008-0000-0100-00006D030000}"/>
            </a:ext>
          </a:extLst>
        </xdr:cNvPr>
        <xdr:cNvSpPr/>
      </xdr:nvSpPr>
      <xdr:spPr>
        <a:xfrm>
          <a:off x="1276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107</xdr:row>
      <xdr:rowOff>139881</xdr:rowOff>
    </xdr:to>
    <xdr:cxnSp macro="">
      <xdr:nvCxnSpPr>
        <xdr:cNvPr id="878" name="直線コネクタ 877">
          <a:extLst>
            <a:ext uri="{FF2B5EF4-FFF2-40B4-BE49-F238E27FC236}">
              <a16:creationId xmlns:a16="http://schemas.microsoft.com/office/drawing/2014/main" id="{00000000-0008-0000-0100-00006E030000}"/>
            </a:ext>
          </a:extLst>
        </xdr:cNvPr>
        <xdr:cNvCxnSpPr/>
      </xdr:nvCxnSpPr>
      <xdr:spPr>
        <a:xfrm flipV="1">
          <a:off x="12814300" y="18168257"/>
          <a:ext cx="889000" cy="3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879" name="n_1aveValue【公民館】&#10;有形固定資産減価償却率">
          <a:extLst>
            <a:ext uri="{FF2B5EF4-FFF2-40B4-BE49-F238E27FC236}">
              <a16:creationId xmlns:a16="http://schemas.microsoft.com/office/drawing/2014/main" id="{00000000-0008-0000-0100-00006F030000}"/>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880" name="n_2aveValue【公民館】&#10;有形固定資産減価償却率">
          <a:extLst>
            <a:ext uri="{FF2B5EF4-FFF2-40B4-BE49-F238E27FC236}">
              <a16:creationId xmlns:a16="http://schemas.microsoft.com/office/drawing/2014/main" id="{00000000-0008-0000-0100-000070030000}"/>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881" name="n_3aveValue【公民館】&#10;有形固定資産減価償却率">
          <a:extLst>
            <a:ext uri="{FF2B5EF4-FFF2-40B4-BE49-F238E27FC236}">
              <a16:creationId xmlns:a16="http://schemas.microsoft.com/office/drawing/2014/main" id="{00000000-0008-0000-0100-000071030000}"/>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882" name="n_4aveValue【公民館】&#10;有形固定資産減価償却率">
          <a:extLst>
            <a:ext uri="{FF2B5EF4-FFF2-40B4-BE49-F238E27FC236}">
              <a16:creationId xmlns:a16="http://schemas.microsoft.com/office/drawing/2014/main" id="{00000000-0008-0000-0100-000072030000}"/>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105064</xdr:rowOff>
    </xdr:from>
    <xdr:ext cx="405111" cy="259045"/>
    <xdr:sp macro="" textlink="">
      <xdr:nvSpPr>
        <xdr:cNvPr id="883" name="n_1mainValue【公民館】&#10;有形固定資産減価償却率">
          <a:extLst>
            <a:ext uri="{FF2B5EF4-FFF2-40B4-BE49-F238E27FC236}">
              <a16:creationId xmlns:a16="http://schemas.microsoft.com/office/drawing/2014/main" id="{00000000-0008-0000-0100-000073030000}"/>
            </a:ext>
          </a:extLst>
        </xdr:cNvPr>
        <xdr:cNvSpPr txBox="1"/>
      </xdr:nvSpPr>
      <xdr:spPr>
        <a:xfrm>
          <a:off x="152660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70775</xdr:rowOff>
    </xdr:from>
    <xdr:ext cx="405111" cy="259045"/>
    <xdr:sp macro="" textlink="">
      <xdr:nvSpPr>
        <xdr:cNvPr id="884" name="n_2mainValue【公民館】&#10;有形固定資産減価償却率">
          <a:extLst>
            <a:ext uri="{FF2B5EF4-FFF2-40B4-BE49-F238E27FC236}">
              <a16:creationId xmlns:a16="http://schemas.microsoft.com/office/drawing/2014/main" id="{00000000-0008-0000-0100-000074030000}"/>
            </a:ext>
          </a:extLst>
        </xdr:cNvPr>
        <xdr:cNvSpPr txBox="1"/>
      </xdr:nvSpPr>
      <xdr:spPr>
        <a:xfrm>
          <a:off x="14389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36484</xdr:rowOff>
    </xdr:from>
    <xdr:ext cx="405111" cy="259045"/>
    <xdr:sp macro="" textlink="">
      <xdr:nvSpPr>
        <xdr:cNvPr id="885" name="n_3mainValue【公民館】&#10;有形固定資産減価償却率">
          <a:extLst>
            <a:ext uri="{FF2B5EF4-FFF2-40B4-BE49-F238E27FC236}">
              <a16:creationId xmlns:a16="http://schemas.microsoft.com/office/drawing/2014/main" id="{00000000-0008-0000-0100-000075030000}"/>
            </a:ext>
          </a:extLst>
        </xdr:cNvPr>
        <xdr:cNvSpPr txBox="1"/>
      </xdr:nvSpPr>
      <xdr:spPr>
        <a:xfrm>
          <a:off x="13500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10358</xdr:rowOff>
    </xdr:from>
    <xdr:ext cx="405111" cy="259045"/>
    <xdr:sp macro="" textlink="">
      <xdr:nvSpPr>
        <xdr:cNvPr id="886" name="n_4mainValue【公民館】&#10;有形固定資産減価償却率">
          <a:extLst>
            <a:ext uri="{FF2B5EF4-FFF2-40B4-BE49-F238E27FC236}">
              <a16:creationId xmlns:a16="http://schemas.microsoft.com/office/drawing/2014/main" id="{00000000-0008-0000-0100-000076030000}"/>
            </a:ext>
          </a:extLst>
        </xdr:cNvPr>
        <xdr:cNvSpPr txBox="1"/>
      </xdr:nvSpPr>
      <xdr:spPr>
        <a:xfrm>
          <a:off x="126117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00000000-0008-0000-0100-00007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00000000-0008-0000-0100-00007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00000000-0008-0000-0100-00007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100-00007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00000000-0008-0000-0100-00007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00000000-0008-0000-0100-00007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00000000-0008-0000-0100-00008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7" name="直線コネクタ 896">
          <a:extLst>
            <a:ext uri="{FF2B5EF4-FFF2-40B4-BE49-F238E27FC236}">
              <a16:creationId xmlns:a16="http://schemas.microsoft.com/office/drawing/2014/main" id="{00000000-0008-0000-0100-00008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9" name="直線コネクタ 898">
          <a:extLst>
            <a:ext uri="{FF2B5EF4-FFF2-40B4-BE49-F238E27FC236}">
              <a16:creationId xmlns:a16="http://schemas.microsoft.com/office/drawing/2014/main" id="{00000000-0008-0000-0100-00008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1" name="直線コネクタ 900">
          <a:extLst>
            <a:ext uri="{FF2B5EF4-FFF2-40B4-BE49-F238E27FC236}">
              <a16:creationId xmlns:a16="http://schemas.microsoft.com/office/drawing/2014/main" id="{00000000-0008-0000-0100-00008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公民館】&#10;一人当たり面積グラフ枠">
          <a:extLst>
            <a:ext uri="{FF2B5EF4-FFF2-40B4-BE49-F238E27FC236}">
              <a16:creationId xmlns:a16="http://schemas.microsoft.com/office/drawing/2014/main" id="{00000000-0008-0000-0100-00008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913" name="【公民館】&#10;一人当たり面積最小値テキスト">
          <a:extLst>
            <a:ext uri="{FF2B5EF4-FFF2-40B4-BE49-F238E27FC236}">
              <a16:creationId xmlns:a16="http://schemas.microsoft.com/office/drawing/2014/main" id="{00000000-0008-0000-0100-00009103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915" name="【公民館】&#10;一人当たり面積最大値テキスト">
          <a:extLst>
            <a:ext uri="{FF2B5EF4-FFF2-40B4-BE49-F238E27FC236}">
              <a16:creationId xmlns:a16="http://schemas.microsoft.com/office/drawing/2014/main" id="{00000000-0008-0000-0100-000093030000}"/>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917" name="【公民館】&#10;一人当たり面積平均値テキスト">
          <a:extLst>
            <a:ext uri="{FF2B5EF4-FFF2-40B4-BE49-F238E27FC236}">
              <a16:creationId xmlns:a16="http://schemas.microsoft.com/office/drawing/2014/main" id="{00000000-0008-0000-0100-00009503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918" name="フローチャート: 判断 917">
          <a:extLst>
            <a:ext uri="{FF2B5EF4-FFF2-40B4-BE49-F238E27FC236}">
              <a16:creationId xmlns:a16="http://schemas.microsoft.com/office/drawing/2014/main" id="{00000000-0008-0000-0100-00009603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919" name="フローチャート: 判断 918">
          <a:extLst>
            <a:ext uri="{FF2B5EF4-FFF2-40B4-BE49-F238E27FC236}">
              <a16:creationId xmlns:a16="http://schemas.microsoft.com/office/drawing/2014/main" id="{00000000-0008-0000-0100-000097030000}"/>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920" name="フローチャート: 判断 919">
          <a:extLst>
            <a:ext uri="{FF2B5EF4-FFF2-40B4-BE49-F238E27FC236}">
              <a16:creationId xmlns:a16="http://schemas.microsoft.com/office/drawing/2014/main" id="{00000000-0008-0000-0100-000098030000}"/>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921" name="フローチャート: 判断 920">
          <a:extLst>
            <a:ext uri="{FF2B5EF4-FFF2-40B4-BE49-F238E27FC236}">
              <a16:creationId xmlns:a16="http://schemas.microsoft.com/office/drawing/2014/main" id="{00000000-0008-0000-0100-000099030000}"/>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922" name="フローチャート: 判断 921">
          <a:extLst>
            <a:ext uri="{FF2B5EF4-FFF2-40B4-BE49-F238E27FC236}">
              <a16:creationId xmlns:a16="http://schemas.microsoft.com/office/drawing/2014/main" id="{00000000-0008-0000-0100-00009A030000}"/>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9071</xdr:rowOff>
    </xdr:from>
    <xdr:to>
      <xdr:col>116</xdr:col>
      <xdr:colOff>114300</xdr:colOff>
      <xdr:row>108</xdr:row>
      <xdr:rowOff>110671</xdr:rowOff>
    </xdr:to>
    <xdr:sp macro="" textlink="">
      <xdr:nvSpPr>
        <xdr:cNvPr id="928" name="楕円 927">
          <a:extLst>
            <a:ext uri="{FF2B5EF4-FFF2-40B4-BE49-F238E27FC236}">
              <a16:creationId xmlns:a16="http://schemas.microsoft.com/office/drawing/2014/main" id="{00000000-0008-0000-0100-0000A0030000}"/>
            </a:ext>
          </a:extLst>
        </xdr:cNvPr>
        <xdr:cNvSpPr/>
      </xdr:nvSpPr>
      <xdr:spPr>
        <a:xfrm>
          <a:off x="221107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158948</xdr:rowOff>
    </xdr:from>
    <xdr:ext cx="469744" cy="259045"/>
    <xdr:sp macro="" textlink="">
      <xdr:nvSpPr>
        <xdr:cNvPr id="929" name="【公民館】&#10;一人当たり面積該当値テキスト">
          <a:extLst>
            <a:ext uri="{FF2B5EF4-FFF2-40B4-BE49-F238E27FC236}">
              <a16:creationId xmlns:a16="http://schemas.microsoft.com/office/drawing/2014/main" id="{00000000-0008-0000-0100-0000A1030000}"/>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930" name="楕円 929">
          <a:extLst>
            <a:ext uri="{FF2B5EF4-FFF2-40B4-BE49-F238E27FC236}">
              <a16:creationId xmlns:a16="http://schemas.microsoft.com/office/drawing/2014/main" id="{00000000-0008-0000-0100-0000A2030000}"/>
            </a:ext>
          </a:extLst>
        </xdr:cNvPr>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59871</xdr:rowOff>
    </xdr:from>
    <xdr:to>
      <xdr:col>116</xdr:col>
      <xdr:colOff>63500</xdr:colOff>
      <xdr:row>108</xdr:row>
      <xdr:rowOff>99061</xdr:rowOff>
    </xdr:to>
    <xdr:cxnSp macro="">
      <xdr:nvCxnSpPr>
        <xdr:cNvPr id="931" name="直線コネクタ 930">
          <a:extLst>
            <a:ext uri="{FF2B5EF4-FFF2-40B4-BE49-F238E27FC236}">
              <a16:creationId xmlns:a16="http://schemas.microsoft.com/office/drawing/2014/main" id="{00000000-0008-0000-0100-0000A3030000}"/>
            </a:ext>
          </a:extLst>
        </xdr:cNvPr>
        <xdr:cNvCxnSpPr/>
      </xdr:nvCxnSpPr>
      <xdr:spPr>
        <a:xfrm flipV="1">
          <a:off x="21323300" y="18576471"/>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49893</xdr:rowOff>
    </xdr:from>
    <xdr:to>
      <xdr:col>107</xdr:col>
      <xdr:colOff>101600</xdr:colOff>
      <xdr:row>108</xdr:row>
      <xdr:rowOff>151493</xdr:rowOff>
    </xdr:to>
    <xdr:sp macro="" textlink="">
      <xdr:nvSpPr>
        <xdr:cNvPr id="932" name="楕円 931">
          <a:extLst>
            <a:ext uri="{FF2B5EF4-FFF2-40B4-BE49-F238E27FC236}">
              <a16:creationId xmlns:a16="http://schemas.microsoft.com/office/drawing/2014/main" id="{00000000-0008-0000-0100-0000A4030000}"/>
            </a:ext>
          </a:extLst>
        </xdr:cNvPr>
        <xdr:cNvSpPr/>
      </xdr:nvSpPr>
      <xdr:spPr>
        <a:xfrm>
          <a:off x="203835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100693</xdr:rowOff>
    </xdr:to>
    <xdr:cxnSp macro="">
      <xdr:nvCxnSpPr>
        <xdr:cNvPr id="933" name="直線コネクタ 932">
          <a:extLst>
            <a:ext uri="{FF2B5EF4-FFF2-40B4-BE49-F238E27FC236}">
              <a16:creationId xmlns:a16="http://schemas.microsoft.com/office/drawing/2014/main" id="{00000000-0008-0000-0100-0000A5030000}"/>
            </a:ext>
          </a:extLst>
        </xdr:cNvPr>
        <xdr:cNvCxnSpPr/>
      </xdr:nvCxnSpPr>
      <xdr:spPr>
        <a:xfrm flipV="1">
          <a:off x="20434300" y="1861566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49893</xdr:rowOff>
    </xdr:from>
    <xdr:to>
      <xdr:col>102</xdr:col>
      <xdr:colOff>165100</xdr:colOff>
      <xdr:row>108</xdr:row>
      <xdr:rowOff>151493</xdr:rowOff>
    </xdr:to>
    <xdr:sp macro="" textlink="">
      <xdr:nvSpPr>
        <xdr:cNvPr id="934" name="楕円 933">
          <a:extLst>
            <a:ext uri="{FF2B5EF4-FFF2-40B4-BE49-F238E27FC236}">
              <a16:creationId xmlns:a16="http://schemas.microsoft.com/office/drawing/2014/main" id="{00000000-0008-0000-0100-0000A6030000}"/>
            </a:ext>
          </a:extLst>
        </xdr:cNvPr>
        <xdr:cNvSpPr/>
      </xdr:nvSpPr>
      <xdr:spPr>
        <a:xfrm>
          <a:off x="194945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100693</xdr:rowOff>
    </xdr:from>
    <xdr:to>
      <xdr:col>107</xdr:col>
      <xdr:colOff>50800</xdr:colOff>
      <xdr:row>108</xdr:row>
      <xdr:rowOff>100693</xdr:rowOff>
    </xdr:to>
    <xdr:cxnSp macro="">
      <xdr:nvCxnSpPr>
        <xdr:cNvPr id="935" name="直線コネクタ 934">
          <a:extLst>
            <a:ext uri="{FF2B5EF4-FFF2-40B4-BE49-F238E27FC236}">
              <a16:creationId xmlns:a16="http://schemas.microsoft.com/office/drawing/2014/main" id="{00000000-0008-0000-0100-0000A7030000}"/>
            </a:ext>
          </a:extLst>
        </xdr:cNvPr>
        <xdr:cNvCxnSpPr/>
      </xdr:nvCxnSpPr>
      <xdr:spPr>
        <a:xfrm>
          <a:off x="19545300" y="18617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129902</xdr:rowOff>
    </xdr:from>
    <xdr:to>
      <xdr:col>98</xdr:col>
      <xdr:colOff>38100</xdr:colOff>
      <xdr:row>108</xdr:row>
      <xdr:rowOff>60052</xdr:rowOff>
    </xdr:to>
    <xdr:sp macro="" textlink="">
      <xdr:nvSpPr>
        <xdr:cNvPr id="936" name="楕円 935">
          <a:extLst>
            <a:ext uri="{FF2B5EF4-FFF2-40B4-BE49-F238E27FC236}">
              <a16:creationId xmlns:a16="http://schemas.microsoft.com/office/drawing/2014/main" id="{00000000-0008-0000-0100-0000A8030000}"/>
            </a:ext>
          </a:extLst>
        </xdr:cNvPr>
        <xdr:cNvSpPr/>
      </xdr:nvSpPr>
      <xdr:spPr>
        <a:xfrm>
          <a:off x="18605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9252</xdr:rowOff>
    </xdr:from>
    <xdr:to>
      <xdr:col>102</xdr:col>
      <xdr:colOff>114300</xdr:colOff>
      <xdr:row>108</xdr:row>
      <xdr:rowOff>100693</xdr:rowOff>
    </xdr:to>
    <xdr:cxnSp macro="">
      <xdr:nvCxnSpPr>
        <xdr:cNvPr id="937" name="直線コネクタ 936">
          <a:extLst>
            <a:ext uri="{FF2B5EF4-FFF2-40B4-BE49-F238E27FC236}">
              <a16:creationId xmlns:a16="http://schemas.microsoft.com/office/drawing/2014/main" id="{00000000-0008-0000-0100-0000A9030000}"/>
            </a:ext>
          </a:extLst>
        </xdr:cNvPr>
        <xdr:cNvCxnSpPr/>
      </xdr:nvCxnSpPr>
      <xdr:spPr>
        <a:xfrm>
          <a:off x="18656300" y="1852585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938" name="n_1aveValue【公民館】&#10;一人当たり面積">
          <a:extLst>
            <a:ext uri="{FF2B5EF4-FFF2-40B4-BE49-F238E27FC236}">
              <a16:creationId xmlns:a16="http://schemas.microsoft.com/office/drawing/2014/main" id="{00000000-0008-0000-0100-0000AA030000}"/>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939" name="n_2aveValue【公民館】&#10;一人当たり面積">
          <a:extLst>
            <a:ext uri="{FF2B5EF4-FFF2-40B4-BE49-F238E27FC236}">
              <a16:creationId xmlns:a16="http://schemas.microsoft.com/office/drawing/2014/main" id="{00000000-0008-0000-0100-0000AB030000}"/>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940" name="n_3aveValue【公民館】&#10;一人当たり面積">
          <a:extLst>
            <a:ext uri="{FF2B5EF4-FFF2-40B4-BE49-F238E27FC236}">
              <a16:creationId xmlns:a16="http://schemas.microsoft.com/office/drawing/2014/main" id="{00000000-0008-0000-0100-0000AC030000}"/>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941" name="n_4aveValue【公民館】&#10;一人当たり面積">
          <a:extLst>
            <a:ext uri="{FF2B5EF4-FFF2-40B4-BE49-F238E27FC236}">
              <a16:creationId xmlns:a16="http://schemas.microsoft.com/office/drawing/2014/main" id="{00000000-0008-0000-0100-0000AD030000}"/>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942" name="n_1mainValue【公民館】&#10;一人当たり面積">
          <a:extLst>
            <a:ext uri="{FF2B5EF4-FFF2-40B4-BE49-F238E27FC236}">
              <a16:creationId xmlns:a16="http://schemas.microsoft.com/office/drawing/2014/main" id="{00000000-0008-0000-0100-0000AE030000}"/>
            </a:ext>
          </a:extLst>
        </xdr:cNvPr>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142620</xdr:rowOff>
    </xdr:from>
    <xdr:ext cx="469744" cy="259045"/>
    <xdr:sp macro="" textlink="">
      <xdr:nvSpPr>
        <xdr:cNvPr id="943" name="n_2mainValue【公民館】&#10;一人当たり面積">
          <a:extLst>
            <a:ext uri="{FF2B5EF4-FFF2-40B4-BE49-F238E27FC236}">
              <a16:creationId xmlns:a16="http://schemas.microsoft.com/office/drawing/2014/main" id="{00000000-0008-0000-0100-0000AF030000}"/>
            </a:ext>
          </a:extLst>
        </xdr:cNvPr>
        <xdr:cNvSpPr txBox="1"/>
      </xdr:nvSpPr>
      <xdr:spPr>
        <a:xfrm>
          <a:off x="20199427" y="1865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142620</xdr:rowOff>
    </xdr:from>
    <xdr:ext cx="469744" cy="259045"/>
    <xdr:sp macro="" textlink="">
      <xdr:nvSpPr>
        <xdr:cNvPr id="944" name="n_3mainValue【公民館】&#10;一人当たり面積">
          <a:extLst>
            <a:ext uri="{FF2B5EF4-FFF2-40B4-BE49-F238E27FC236}">
              <a16:creationId xmlns:a16="http://schemas.microsoft.com/office/drawing/2014/main" id="{00000000-0008-0000-0100-0000B0030000}"/>
            </a:ext>
          </a:extLst>
        </xdr:cNvPr>
        <xdr:cNvSpPr txBox="1"/>
      </xdr:nvSpPr>
      <xdr:spPr>
        <a:xfrm>
          <a:off x="19310427" y="1865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51179</xdr:rowOff>
    </xdr:from>
    <xdr:ext cx="469744" cy="259045"/>
    <xdr:sp macro="" textlink="">
      <xdr:nvSpPr>
        <xdr:cNvPr id="945" name="n_4mainValue【公民館】&#10;一人当たり面積">
          <a:extLst>
            <a:ext uri="{FF2B5EF4-FFF2-40B4-BE49-F238E27FC236}">
              <a16:creationId xmlns:a16="http://schemas.microsoft.com/office/drawing/2014/main" id="{00000000-0008-0000-0100-0000B1030000}"/>
            </a:ext>
          </a:extLst>
        </xdr:cNvPr>
        <xdr:cNvSpPr txBox="1"/>
      </xdr:nvSpPr>
      <xdr:spPr>
        <a:xfrm>
          <a:off x="18421427" y="1856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00000000-0008-0000-0100-0000B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00000000-0008-0000-0100-0000B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00000000-0008-0000-0100-0000B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類似団体と比較して特に有形固定資産減価償却率が高くなっている施設は、公営住宅、児童館、保育所であり、低くなっている施設は、港湾・漁港、学校施設である。</a:t>
          </a:r>
        </a:p>
        <a:p>
          <a:r>
            <a:rPr kumimoji="1" lang="ja-JP" altLang="en-US" sz="1200">
              <a:latin typeface="ＭＳ Ｐゴシック" panose="020B0600070205080204" pitchFamily="50" charset="-128"/>
              <a:ea typeface="ＭＳ Ｐゴシック" panose="020B0600070205080204" pitchFamily="50" charset="-128"/>
            </a:rPr>
            <a:t>児童館については、愛媛県から譲渡を受け改修した建物で、取得時から老朽施設であった上、その後改修を行っていないものである。近々民営化及び建替を計画している。</a:t>
          </a:r>
        </a:p>
        <a:p>
          <a:r>
            <a:rPr kumimoji="1" lang="ja-JP" altLang="en-US" sz="1200">
              <a:latin typeface="ＭＳ Ｐゴシック" panose="020B0600070205080204" pitchFamily="50" charset="-128"/>
              <a:ea typeface="ＭＳ Ｐゴシック" panose="020B0600070205080204" pitchFamily="50" charset="-128"/>
            </a:rPr>
            <a:t>公民館についても、市町村合併以前の建設時から更新していないものである。一時的に数値が下降したのは、老朽化した中央公民館の除却がなされたことによる。</a:t>
          </a:r>
        </a:p>
        <a:p>
          <a:r>
            <a:rPr kumimoji="1" lang="ja-JP" altLang="en-US" sz="1200">
              <a:latin typeface="ＭＳ Ｐゴシック" panose="020B0600070205080204" pitchFamily="50" charset="-128"/>
              <a:ea typeface="ＭＳ Ｐゴシック" panose="020B0600070205080204" pitchFamily="50" charset="-128"/>
            </a:rPr>
            <a:t>今後とも、公共施設等総合管理計画及び個別施設計画を基に計画的な施設管理を行い、費用負担の縮減及び平準化を図るものとする。</a:t>
          </a:r>
        </a:p>
        <a:p>
          <a:r>
            <a:rPr kumimoji="1" lang="ja-JP" altLang="en-US" sz="1200">
              <a:latin typeface="ＭＳ Ｐゴシック" panose="020B0600070205080204" pitchFamily="50" charset="-128"/>
              <a:ea typeface="ＭＳ Ｐゴシック" panose="020B0600070205080204" pitchFamily="50" charset="-128"/>
            </a:rPr>
            <a:t>学校施設については、市内全小中学校において耐震補強工事を行ったことと併せて、一部改築を行ったことにより有形固定資産減価償却率が低くなっているが令和元年度空調設備の増設により、今後の維持管理費用の上昇が見込まれる。また、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年度からは学校施設の長寿命化工事が本格化するため、減価償却率は改善されることが予想される。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36,933
36,672
194.44
20,397,370
19,475,326
632,572
10,473,032
23,751,508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135907</xdr:rowOff>
    </xdr:from>
    <xdr:ext cx="405111" cy="259045"/>
    <xdr:sp macro="" textlink="">
      <xdr:nvSpPr>
        <xdr:cNvPr id="64" name="n_1aveValue【図書館】&#10;有形固定資産減価償却率">
          <a:extLst>
            <a:ext uri="{FF2B5EF4-FFF2-40B4-BE49-F238E27FC236}">
              <a16:creationId xmlns:a16="http://schemas.microsoft.com/office/drawing/2014/main" id="{00000000-0008-0000-0200-000040000000}"/>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19050</xdr:rowOff>
    </xdr:from>
    <xdr:to>
      <xdr:col>15</xdr:col>
      <xdr:colOff>101600</xdr:colOff>
      <xdr:row>36</xdr:row>
      <xdr:rowOff>120650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137177</xdr:rowOff>
    </xdr:from>
    <xdr:ext cx="405111" cy="259045"/>
    <xdr:sp macro="" textlink="">
      <xdr:nvSpPr>
        <xdr:cNvPr id="66" name="n_2aveValue【図書館】&#10;有形固定資産減価償却率">
          <a:extLst>
            <a:ext uri="{FF2B5EF4-FFF2-40B4-BE49-F238E27FC236}">
              <a16:creationId xmlns:a16="http://schemas.microsoft.com/office/drawing/2014/main" id="{00000000-0008-0000-0200-000042000000}"/>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8890</xdr:rowOff>
    </xdr:from>
    <xdr:to>
      <xdr:col>10</xdr:col>
      <xdr:colOff>165100</xdr:colOff>
      <xdr:row>36</xdr:row>
      <xdr:rowOff>110490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34</xdr:row>
      <xdr:rowOff>127017</xdr:rowOff>
    </xdr:from>
    <xdr:ext cx="405111" cy="259045"/>
    <xdr:sp macro="" textlink="">
      <xdr:nvSpPr>
        <xdr:cNvPr id="68" name="n_3aveValue【図書館】&#10;有形固定資産減価償却率">
          <a:extLst>
            <a:ext uri="{FF2B5EF4-FFF2-40B4-BE49-F238E27FC236}">
              <a16:creationId xmlns:a16="http://schemas.microsoft.com/office/drawing/2014/main" id="{00000000-0008-0000-0200-000044000000}"/>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22860</xdr:rowOff>
    </xdr:from>
    <xdr:to>
      <xdr:col>6</xdr:col>
      <xdr:colOff>38100</xdr:colOff>
      <xdr:row>36</xdr:row>
      <xdr:rowOff>124460</xdr:rowOff>
    </xdr:to>
    <xdr:sp macro="" textlink="">
      <xdr:nvSpPr>
        <xdr:cNvPr id="69" name="フローチャート: 判断 68">
          <a:extLst>
            <a:ext uri="{FF2B5EF4-FFF2-40B4-BE49-F238E27FC236}">
              <a16:creationId xmlns:a16="http://schemas.microsoft.com/office/drawing/2014/main" id="{00000000-0008-0000-0200-000045000000}"/>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34</xdr:row>
      <xdr:rowOff>140987</xdr:rowOff>
    </xdr:from>
    <xdr:ext cx="405111" cy="259045"/>
    <xdr:sp macro="" textlink="">
      <xdr:nvSpPr>
        <xdr:cNvPr id="70" name="n_4aveValue【図書館】&#10;有形固定資産減価償却率">
          <a:extLst>
            <a:ext uri="{FF2B5EF4-FFF2-40B4-BE49-F238E27FC236}">
              <a16:creationId xmlns:a16="http://schemas.microsoft.com/office/drawing/2014/main" id="{00000000-0008-0000-0200-000046000000}"/>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6350</xdr:rowOff>
    </xdr:from>
    <xdr:to>
      <xdr:col>24</xdr:col>
      <xdr:colOff>114300</xdr:colOff>
      <xdr:row>33</xdr:row>
      <xdr:rowOff>107950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4584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130827</xdr:rowOff>
    </xdr:from>
    <xdr:ext cx="340478" cy="259045"/>
    <xdr:sp macro="" textlink="">
      <xdr:nvSpPr>
        <xdr:cNvPr id="77" name="【図書館】&#10;有形固定資産減価償却率該当値テキスト">
          <a:extLst>
            <a:ext uri="{FF2B5EF4-FFF2-40B4-BE49-F238E27FC236}">
              <a16:creationId xmlns:a16="http://schemas.microsoft.com/office/drawing/2014/main" id="{00000000-0008-0000-0200-00004D000000}"/>
            </a:ext>
          </a:extLst>
        </xdr:cNvPr>
        <xdr:cNvSpPr txBox="1"/>
      </xdr:nvSpPr>
      <xdr:spPr>
        <a:xfrm>
          <a:off x="4673600" y="561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110490</xdr:rowOff>
    </xdr:from>
    <xdr:to>
      <xdr:col>20</xdr:col>
      <xdr:colOff>38100</xdr:colOff>
      <xdr:row>39</xdr:row>
      <xdr:rowOff>40640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3746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57150</xdr:rowOff>
    </xdr:from>
    <xdr:to>
      <xdr:col>24</xdr:col>
      <xdr:colOff>63500</xdr:colOff>
      <xdr:row>38</xdr:row>
      <xdr:rowOff>161290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3797300" y="5715000"/>
          <a:ext cx="838200" cy="96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85090</xdr:rowOff>
    </xdr:from>
    <xdr:to>
      <xdr:col>15</xdr:col>
      <xdr:colOff>101600</xdr:colOff>
      <xdr:row>39</xdr:row>
      <xdr:rowOff>15240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2857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135890</xdr:rowOff>
    </xdr:from>
    <xdr:to>
      <xdr:col>19</xdr:col>
      <xdr:colOff>177800</xdr:colOff>
      <xdr:row>38</xdr:row>
      <xdr:rowOff>161290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908300" y="66509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968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110490</xdr:rowOff>
    </xdr:from>
    <xdr:to>
      <xdr:col>15</xdr:col>
      <xdr:colOff>50800</xdr:colOff>
      <xdr:row>38</xdr:row>
      <xdr:rowOff>135890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2019300" y="66255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63500</xdr:rowOff>
    </xdr:from>
    <xdr:to>
      <xdr:col>6</xdr:col>
      <xdr:colOff>38100</xdr:colOff>
      <xdr:row>38</xdr:row>
      <xdr:rowOff>165100</xdr:rowOff>
    </xdr:to>
    <xdr:sp macro="" textlink="">
      <xdr:nvSpPr>
        <xdr:cNvPr id="84" name="楕円 83">
          <a:extLst>
            <a:ext uri="{FF2B5EF4-FFF2-40B4-BE49-F238E27FC236}">
              <a16:creationId xmlns:a16="http://schemas.microsoft.com/office/drawing/2014/main" id="{00000000-0008-0000-0200-000054000000}"/>
            </a:ext>
          </a:extLst>
        </xdr:cNvPr>
        <xdr:cNvSpPr/>
      </xdr:nvSpPr>
      <xdr:spPr>
        <a:xfrm>
          <a:off x="107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110490</xdr:rowOff>
    </xdr:from>
    <xdr:to>
      <xdr:col>10</xdr:col>
      <xdr:colOff>114300</xdr:colOff>
      <xdr:row>38</xdr:row>
      <xdr:rowOff>114300</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flipV="1">
          <a:off x="1130300" y="6625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31767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71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6367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69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156227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200-000059000000}"/>
            </a:ext>
          </a:extLst>
        </xdr:cNvPr>
        <xdr:cNvSpPr txBox="1"/>
      </xdr:nvSpPr>
      <xdr:spPr>
        <a:xfrm>
          <a:off x="927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33037</xdr:rowOff>
    </xdr:from>
    <xdr:ext cx="469744" cy="259045"/>
    <xdr:sp macro="" textlink="">
      <xdr:nvSpPr>
        <xdr:cNvPr id="121" name="n_1aveValue【図書館】&#10;一人当たり面積">
          <a:extLst>
            <a:ext uri="{FF2B5EF4-FFF2-40B4-BE49-F238E27FC236}">
              <a16:creationId xmlns:a16="http://schemas.microsoft.com/office/drawing/2014/main" id="{00000000-0008-0000-0200-000079000000}"/>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101600</xdr:rowOff>
    </xdr:from>
    <xdr:to>
      <xdr:col>46</xdr:col>
      <xdr:colOff>38100</xdr:colOff>
      <xdr:row>41</xdr:row>
      <xdr:rowOff>31750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48277</xdr:rowOff>
    </xdr:from>
    <xdr:ext cx="469744" cy="259045"/>
    <xdr:sp macro="" textlink="">
      <xdr:nvSpPr>
        <xdr:cNvPr id="123" name="n_2aveValue【図書館】&#10;一人当たり面積">
          <a:extLst>
            <a:ext uri="{FF2B5EF4-FFF2-40B4-BE49-F238E27FC236}">
              <a16:creationId xmlns:a16="http://schemas.microsoft.com/office/drawing/2014/main" id="{00000000-0008-0000-0200-00007B000000}"/>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105410</xdr:rowOff>
    </xdr:from>
    <xdr:to>
      <xdr:col>41</xdr:col>
      <xdr:colOff>101600</xdr:colOff>
      <xdr:row>41</xdr:row>
      <xdr:rowOff>35560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52087</xdr:rowOff>
    </xdr:from>
    <xdr:ext cx="469744" cy="259045"/>
    <xdr:sp macro="" textlink="">
      <xdr:nvSpPr>
        <xdr:cNvPr id="125" name="n_3aveValue【図書館】&#10;一人当たり面積">
          <a:extLst>
            <a:ext uri="{FF2B5EF4-FFF2-40B4-BE49-F238E27FC236}">
              <a16:creationId xmlns:a16="http://schemas.microsoft.com/office/drawing/2014/main" id="{00000000-0008-0000-0200-00007D000000}"/>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109220</xdr:rowOff>
    </xdr:from>
    <xdr:to>
      <xdr:col>36</xdr:col>
      <xdr:colOff>165100</xdr:colOff>
      <xdr:row>41</xdr:row>
      <xdr:rowOff>39370</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39</xdr:row>
      <xdr:rowOff>55897</xdr:rowOff>
    </xdr:from>
    <xdr:ext cx="469744" cy="259045"/>
    <xdr:sp macro="" textlink="">
      <xdr:nvSpPr>
        <xdr:cNvPr id="127" name="n_4aveValue【図書館】&#10;一人当たり面積">
          <a:extLst>
            <a:ext uri="{FF2B5EF4-FFF2-40B4-BE49-F238E27FC236}">
              <a16:creationId xmlns:a16="http://schemas.microsoft.com/office/drawing/2014/main" id="{00000000-0008-0000-0200-00007F000000}"/>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17780</xdr:rowOff>
    </xdr:from>
    <xdr:to>
      <xdr:col>50</xdr:col>
      <xdr:colOff>165100</xdr:colOff>
      <xdr:row>41</xdr:row>
      <xdr:rowOff>119380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68580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9639300" y="70866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17780</xdr:rowOff>
    </xdr:from>
    <xdr:to>
      <xdr:col>46</xdr:col>
      <xdr:colOff>38100</xdr:colOff>
      <xdr:row>41</xdr:row>
      <xdr:rowOff>119380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699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68580</xdr:rowOff>
    </xdr:from>
    <xdr:to>
      <xdr:col>50</xdr:col>
      <xdr:colOff>114300</xdr:colOff>
      <xdr:row>41</xdr:row>
      <xdr:rowOff>68580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8750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21590</xdr:rowOff>
    </xdr:from>
    <xdr:to>
      <xdr:col>41</xdr:col>
      <xdr:colOff>101600</xdr:colOff>
      <xdr:row>41</xdr:row>
      <xdr:rowOff>123190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810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68580</xdr:rowOff>
    </xdr:from>
    <xdr:to>
      <xdr:col>45</xdr:col>
      <xdr:colOff>177800</xdr:colOff>
      <xdr:row>41</xdr:row>
      <xdr:rowOff>72390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7861300" y="709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21590</xdr:rowOff>
    </xdr:from>
    <xdr:to>
      <xdr:col>36</xdr:col>
      <xdr:colOff>165100</xdr:colOff>
      <xdr:row>41</xdr:row>
      <xdr:rowOff>123190</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921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72390</xdr:rowOff>
    </xdr:from>
    <xdr:to>
      <xdr:col>41</xdr:col>
      <xdr:colOff>50800</xdr:colOff>
      <xdr:row>41</xdr:row>
      <xdr:rowOff>72390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6972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110507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110507</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114317</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114317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76217</xdr:rowOff>
    </xdr:from>
    <xdr:ext cx="405111" cy="259045"/>
    <xdr:sp macro="" textlink="">
      <xdr:nvSpPr>
        <xdr:cNvPr id="179" name="n_1aveValue【体育館・プール】&#10;有形固定資産減価償却率">
          <a:extLst>
            <a:ext uri="{FF2B5EF4-FFF2-40B4-BE49-F238E27FC236}">
              <a16:creationId xmlns:a16="http://schemas.microsoft.com/office/drawing/2014/main" id="{00000000-0008-0000-0200-0000B3000000}"/>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135890</xdr:rowOff>
    </xdr:from>
    <xdr:to>
      <xdr:col>15</xdr:col>
      <xdr:colOff>101600</xdr:colOff>
      <xdr:row>60</xdr:row>
      <xdr:rowOff>66040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57167</xdr:rowOff>
    </xdr:from>
    <xdr:ext cx="405111" cy="259045"/>
    <xdr:sp macro="" textlink="">
      <xdr:nvSpPr>
        <xdr:cNvPr id="181" name="n_2ave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40022</xdr:rowOff>
    </xdr:from>
    <xdr:ext cx="405111" cy="259045"/>
    <xdr:sp macro="" textlink="">
      <xdr:nvSpPr>
        <xdr:cNvPr id="183" name="n_3ave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48260</xdr:rowOff>
    </xdr:from>
    <xdr:to>
      <xdr:col>6</xdr:col>
      <xdr:colOff>38100</xdr:colOff>
      <xdr:row>59</xdr:row>
      <xdr:rowOff>149860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140987</xdr:rowOff>
    </xdr:from>
    <xdr:ext cx="405111" cy="259045"/>
    <xdr:sp macro="" textlink="">
      <xdr:nvSpPr>
        <xdr:cNvPr id="185" name="n_4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132097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200-0000C0000000}"/>
            </a:ext>
          </a:extLst>
        </xdr:cNvPr>
        <xdr:cNvSpPr txBox="1"/>
      </xdr:nvSpPr>
      <xdr:spPr>
        <a:xfrm>
          <a:off x="4673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71120</xdr:rowOff>
    </xdr:from>
    <xdr:to>
      <xdr:col>20</xdr:col>
      <xdr:colOff>38100</xdr:colOff>
      <xdr:row>60</xdr:row>
      <xdr:rowOff>1270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3746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121920</xdr:rowOff>
    </xdr:from>
    <xdr:to>
      <xdr:col>24</xdr:col>
      <xdr:colOff>63500</xdr:colOff>
      <xdr:row>59</xdr:row>
      <xdr:rowOff>160020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3797300" y="102374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34925</xdr:rowOff>
    </xdr:from>
    <xdr:to>
      <xdr:col>15</xdr:col>
      <xdr:colOff>101600</xdr:colOff>
      <xdr:row>59</xdr:row>
      <xdr:rowOff>136525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2857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85725</xdr:rowOff>
    </xdr:from>
    <xdr:to>
      <xdr:col>19</xdr:col>
      <xdr:colOff>177800</xdr:colOff>
      <xdr:row>59</xdr:row>
      <xdr:rowOff>121920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908300" y="102012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31115</xdr:rowOff>
    </xdr:from>
    <xdr:to>
      <xdr:col>10</xdr:col>
      <xdr:colOff>165100</xdr:colOff>
      <xdr:row>59</xdr:row>
      <xdr:rowOff>132715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968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81915</xdr:rowOff>
    </xdr:from>
    <xdr:to>
      <xdr:col>15</xdr:col>
      <xdr:colOff>50800</xdr:colOff>
      <xdr:row>59</xdr:row>
      <xdr:rowOff>85725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2019300" y="101974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31115</xdr:rowOff>
    </xdr:from>
    <xdr:to>
      <xdr:col>6</xdr:col>
      <xdr:colOff>38100</xdr:colOff>
      <xdr:row>59</xdr:row>
      <xdr:rowOff>132715</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079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81915</xdr:rowOff>
    </xdr:from>
    <xdr:to>
      <xdr:col>10</xdr:col>
      <xdr:colOff>114300</xdr:colOff>
      <xdr:row>59</xdr:row>
      <xdr:rowOff>81915</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130300" y="10197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153052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149242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149242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2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200-0000E3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200-0000E5000000}"/>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200-0000E7000000}"/>
            </a:ext>
          </a:extLst>
        </xdr:cNvPr>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84243</xdr:rowOff>
    </xdr:from>
    <xdr:ext cx="469744" cy="259045"/>
    <xdr:sp macro="" textlink="">
      <xdr:nvSpPr>
        <xdr:cNvPr id="234" name="n_1aveValue【体育館・プール】&#10;一人当たり面積">
          <a:extLst>
            <a:ext uri="{FF2B5EF4-FFF2-40B4-BE49-F238E27FC236}">
              <a16:creationId xmlns:a16="http://schemas.microsoft.com/office/drawing/2014/main" id="{00000000-0008-0000-0200-0000EA000000}"/>
            </a:ext>
          </a:extLst>
        </xdr:cNvPr>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89730</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200-0000EC000000}"/>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143053</xdr:rowOff>
    </xdr:from>
    <xdr:to>
      <xdr:col>41</xdr:col>
      <xdr:colOff>101600</xdr:colOff>
      <xdr:row>63</xdr:row>
      <xdr:rowOff>73203</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89730</xdr:rowOff>
    </xdr:from>
    <xdr:ext cx="469744" cy="259045"/>
    <xdr:sp macro="" textlink="">
      <xdr:nvSpPr>
        <xdr:cNvPr id="238" name="n_3aveValue【体育館・プール】&#10;一人当たり面積">
          <a:extLst>
            <a:ext uri="{FF2B5EF4-FFF2-40B4-BE49-F238E27FC236}">
              <a16:creationId xmlns:a16="http://schemas.microsoft.com/office/drawing/2014/main" id="{00000000-0008-0000-0200-0000EE000000}"/>
            </a:ext>
          </a:extLst>
        </xdr:cNvPr>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864</xdr:rowOff>
    </xdr:from>
    <xdr:to>
      <xdr:col>36</xdr:col>
      <xdr:colOff>165100</xdr:colOff>
      <xdr:row>63</xdr:row>
      <xdr:rowOff>102464</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63</xdr:row>
      <xdr:rowOff>93591</xdr:rowOff>
    </xdr:from>
    <xdr:ext cx="469744" cy="259045"/>
    <xdr:sp macro="" textlink="">
      <xdr:nvSpPr>
        <xdr:cNvPr id="240" name="n_4aveValue【体育館・プール】&#10;一人当たり面積">
          <a:extLst>
            <a:ext uri="{FF2B5EF4-FFF2-40B4-BE49-F238E27FC236}">
              <a16:creationId xmlns:a16="http://schemas.microsoft.com/office/drawing/2014/main" id="{00000000-0008-0000-0200-0000F0000000}"/>
            </a:ext>
          </a:extLst>
        </xdr:cNvPr>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157683</xdr:rowOff>
    </xdr:from>
    <xdr:to>
      <xdr:col>55</xdr:col>
      <xdr:colOff>50800</xdr:colOff>
      <xdr:row>63</xdr:row>
      <xdr:rowOff>87833</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078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110964</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7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159055</xdr:rowOff>
    </xdr:from>
    <xdr:to>
      <xdr:col>50</xdr:col>
      <xdr:colOff>165100</xdr:colOff>
      <xdr:row>63</xdr:row>
      <xdr:rowOff>89205</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07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37033</xdr:rowOff>
    </xdr:from>
    <xdr:to>
      <xdr:col>55</xdr:col>
      <xdr:colOff>0</xdr:colOff>
      <xdr:row>63</xdr:row>
      <xdr:rowOff>38405</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9639300" y="1083838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159512</xdr:rowOff>
    </xdr:from>
    <xdr:to>
      <xdr:col>46</xdr:col>
      <xdr:colOff>38100</xdr:colOff>
      <xdr:row>63</xdr:row>
      <xdr:rowOff>89662</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38405</xdr:rowOff>
    </xdr:from>
    <xdr:to>
      <xdr:col>50</xdr:col>
      <xdr:colOff>114300</xdr:colOff>
      <xdr:row>63</xdr:row>
      <xdr:rowOff>38862</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750300" y="1083975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160884</xdr:rowOff>
    </xdr:from>
    <xdr:to>
      <xdr:col>41</xdr:col>
      <xdr:colOff>101600</xdr:colOff>
      <xdr:row>63</xdr:row>
      <xdr:rowOff>91034</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07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38862</xdr:rowOff>
    </xdr:from>
    <xdr:to>
      <xdr:col>45</xdr:col>
      <xdr:colOff>177800</xdr:colOff>
      <xdr:row>63</xdr:row>
      <xdr:rowOff>40234</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7861300" y="1084021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162255</xdr:rowOff>
    </xdr:from>
    <xdr:to>
      <xdr:col>36</xdr:col>
      <xdr:colOff>165100</xdr:colOff>
      <xdr:row>63</xdr:row>
      <xdr:rowOff>92405</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0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40234</xdr:rowOff>
    </xdr:from>
    <xdr:to>
      <xdr:col>41</xdr:col>
      <xdr:colOff>50800</xdr:colOff>
      <xdr:row>63</xdr:row>
      <xdr:rowOff>41605</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6972300" y="1084158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80332</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200-000000010000}"/>
            </a:ext>
          </a:extLst>
        </xdr:cNvPr>
        <xdr:cNvSpPr txBox="1"/>
      </xdr:nvSpPr>
      <xdr:spPr>
        <a:xfrm>
          <a:off x="9391727" y="1088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80789</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200-000001010000}"/>
            </a:ext>
          </a:extLst>
        </xdr:cNvPr>
        <xdr:cNvSpPr txBox="1"/>
      </xdr:nvSpPr>
      <xdr:spPr>
        <a:xfrm>
          <a:off x="8515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82161</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200-000002010000}"/>
            </a:ext>
          </a:extLst>
        </xdr:cNvPr>
        <xdr:cNvSpPr txBox="1"/>
      </xdr:nvSpPr>
      <xdr:spPr>
        <a:xfrm>
          <a:off x="7626427" y="1088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108932</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200-000003010000}"/>
            </a:ext>
          </a:extLst>
        </xdr:cNvPr>
        <xdr:cNvSpPr txBox="1"/>
      </xdr:nvSpPr>
      <xdr:spPr>
        <a:xfrm>
          <a:off x="6737427" y="1056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200-00001D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200-00001F010000}"/>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200-000021010000}"/>
            </a:ext>
          </a:extLst>
        </xdr:cNvPr>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23513</xdr:rowOff>
    </xdr:from>
    <xdr:ext cx="405111" cy="259045"/>
    <xdr:sp macro="" textlink="">
      <xdr:nvSpPr>
        <xdr:cNvPr id="292" name="n_1aveValue【福祉施設】&#10;有形固定資産減価償却率">
          <a:extLst>
            <a:ext uri="{FF2B5EF4-FFF2-40B4-BE49-F238E27FC236}">
              <a16:creationId xmlns:a16="http://schemas.microsoft.com/office/drawing/2014/main" id="{00000000-0008-0000-0200-000024010000}"/>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55880</xdr:rowOff>
    </xdr:from>
    <xdr:to>
      <xdr:col>15</xdr:col>
      <xdr:colOff>101600</xdr:colOff>
      <xdr:row>81</xdr:row>
      <xdr:rowOff>157480</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2557</xdr:rowOff>
    </xdr:from>
    <xdr:ext cx="405111" cy="259045"/>
    <xdr:sp macro="" textlink="">
      <xdr:nvSpPr>
        <xdr:cNvPr id="294" name="n_2aveValue【福祉施設】&#10;有形固定資産減価償却率">
          <a:extLst>
            <a:ext uri="{FF2B5EF4-FFF2-40B4-BE49-F238E27FC236}">
              <a16:creationId xmlns:a16="http://schemas.microsoft.com/office/drawing/2014/main" id="{00000000-0008-0000-0200-000026010000}"/>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52070</xdr:rowOff>
    </xdr:from>
    <xdr:to>
      <xdr:col>10</xdr:col>
      <xdr:colOff>165100</xdr:colOff>
      <xdr:row>81</xdr:row>
      <xdr:rowOff>153670</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170197</xdr:rowOff>
    </xdr:from>
    <xdr:ext cx="405111" cy="259045"/>
    <xdr:sp macro="" textlink="">
      <xdr:nvSpPr>
        <xdr:cNvPr id="296" name="n_3aveValue【福祉施設】&#10;有形固定資産減価償却率">
          <a:extLst>
            <a:ext uri="{FF2B5EF4-FFF2-40B4-BE49-F238E27FC236}">
              <a16:creationId xmlns:a16="http://schemas.microsoft.com/office/drawing/2014/main" id="{00000000-0008-0000-0200-000028010000}"/>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52070</xdr:rowOff>
    </xdr:from>
    <xdr:to>
      <xdr:col>6</xdr:col>
      <xdr:colOff>38100</xdr:colOff>
      <xdr:row>81</xdr:row>
      <xdr:rowOff>153670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170197</xdr:rowOff>
    </xdr:from>
    <xdr:ext cx="405111" cy="259045"/>
    <xdr:sp macro="" textlink="">
      <xdr:nvSpPr>
        <xdr:cNvPr id="298" name="n_4aveValue【福祉施設】&#10;有形固定資産減価償却率">
          <a:extLst>
            <a:ext uri="{FF2B5EF4-FFF2-40B4-BE49-F238E27FC236}">
              <a16:creationId xmlns:a16="http://schemas.microsoft.com/office/drawing/2014/main" id="{00000000-0008-0000-0200-00002A010000}"/>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45847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120032</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200-000031010000}"/>
            </a:ext>
          </a:extLst>
        </xdr:cNvPr>
        <xdr:cNvSpPr txBox="1"/>
      </xdr:nvSpPr>
      <xdr:spPr>
        <a:xfrm>
          <a:off x="4673600"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97789</xdr:rowOff>
    </xdr:from>
    <xdr:to>
      <xdr:col>20</xdr:col>
      <xdr:colOff>38100</xdr:colOff>
      <xdr:row>83</xdr:row>
      <xdr:rowOff>27939</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3746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148589</xdr:rowOff>
    </xdr:from>
    <xdr:to>
      <xdr:col>24</xdr:col>
      <xdr:colOff>63500</xdr:colOff>
      <xdr:row>83</xdr:row>
      <xdr:rowOff>20955</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3797300" y="142074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139700</xdr:rowOff>
    </xdr:from>
    <xdr:to>
      <xdr:col>15</xdr:col>
      <xdr:colOff>101600</xdr:colOff>
      <xdr:row>83</xdr:row>
      <xdr:rowOff>69850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2857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148589</xdr:rowOff>
    </xdr:from>
    <xdr:to>
      <xdr:col>19</xdr:col>
      <xdr:colOff>177800</xdr:colOff>
      <xdr:row>83</xdr:row>
      <xdr:rowOff>19050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flipV="1">
          <a:off x="2908300" y="14207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95886</xdr:rowOff>
    </xdr:from>
    <xdr:to>
      <xdr:col>10</xdr:col>
      <xdr:colOff>165100</xdr:colOff>
      <xdr:row>83</xdr:row>
      <xdr:rowOff>26036</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968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146686</xdr:rowOff>
    </xdr:from>
    <xdr:to>
      <xdr:col>15</xdr:col>
      <xdr:colOff>50800</xdr:colOff>
      <xdr:row>83</xdr:row>
      <xdr:rowOff>19050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019300" y="142055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92075</xdr:rowOff>
    </xdr:from>
    <xdr:to>
      <xdr:col>6</xdr:col>
      <xdr:colOff>38100</xdr:colOff>
      <xdr:row>84</xdr:row>
      <xdr:rowOff>22225</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079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146686</xdr:rowOff>
    </xdr:from>
    <xdr:to>
      <xdr:col>10</xdr:col>
      <xdr:colOff>114300</xdr:colOff>
      <xdr:row>83</xdr:row>
      <xdr:rowOff>142875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flipV="1">
          <a:off x="1130300" y="14205586"/>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19066</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60977</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13352</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2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200-000056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200-000058010000}"/>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200-00005A010000}"/>
            </a:ext>
          </a:extLst>
        </xdr:cNvPr>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165116</xdr:rowOff>
    </xdr:from>
    <xdr:ext cx="469744" cy="259045"/>
    <xdr:sp macro="" textlink="">
      <xdr:nvSpPr>
        <xdr:cNvPr id="349" name="n_1aveValue【福祉施設】&#10;一人当たり面積">
          <a:extLst>
            <a:ext uri="{FF2B5EF4-FFF2-40B4-BE49-F238E27FC236}">
              <a16:creationId xmlns:a16="http://schemas.microsoft.com/office/drawing/2014/main" id="{00000000-0008-0000-0200-00005D010000}"/>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49530</xdr:rowOff>
    </xdr:from>
    <xdr:to>
      <xdr:col>46</xdr:col>
      <xdr:colOff>38100</xdr:colOff>
      <xdr:row>85</xdr:row>
      <xdr:rowOff>151130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167657</xdr:rowOff>
    </xdr:from>
    <xdr:ext cx="469744" cy="259045"/>
    <xdr:sp macro="" textlink="">
      <xdr:nvSpPr>
        <xdr:cNvPr id="351" name="n_2aveValue【福祉施設】&#10;一人当たり面積">
          <a:extLst>
            <a:ext uri="{FF2B5EF4-FFF2-40B4-BE49-F238E27FC236}">
              <a16:creationId xmlns:a16="http://schemas.microsoft.com/office/drawing/2014/main" id="{00000000-0008-0000-0200-00005F010000}"/>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39370</xdr:rowOff>
    </xdr:from>
    <xdr:to>
      <xdr:col>41</xdr:col>
      <xdr:colOff>101600</xdr:colOff>
      <xdr:row>85</xdr:row>
      <xdr:rowOff>140970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157497</xdr:rowOff>
    </xdr:from>
    <xdr:ext cx="469744" cy="259045"/>
    <xdr:sp macro="" textlink="">
      <xdr:nvSpPr>
        <xdr:cNvPr id="353" name="n_3aveValue【福祉施設】&#10;一人当たり面積">
          <a:extLst>
            <a:ext uri="{FF2B5EF4-FFF2-40B4-BE49-F238E27FC236}">
              <a16:creationId xmlns:a16="http://schemas.microsoft.com/office/drawing/2014/main" id="{00000000-0008-0000-0200-000061010000}"/>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81280</xdr:rowOff>
    </xdr:from>
    <xdr:to>
      <xdr:col>36</xdr:col>
      <xdr:colOff>165100</xdr:colOff>
      <xdr:row>86</xdr:row>
      <xdr:rowOff>11430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86</xdr:row>
      <xdr:rowOff>2557</xdr:rowOff>
    </xdr:from>
    <xdr:ext cx="469744" cy="259045"/>
    <xdr:sp macro="" textlink="">
      <xdr:nvSpPr>
        <xdr:cNvPr id="355" name="n_4aveValue【福祉施設】&#10;一人当たり面積">
          <a:extLst>
            <a:ext uri="{FF2B5EF4-FFF2-40B4-BE49-F238E27FC236}">
              <a16:creationId xmlns:a16="http://schemas.microsoft.com/office/drawing/2014/main" id="{00000000-0008-0000-0200-000063010000}"/>
            </a:ext>
          </a:extLst>
        </xdr:cNvPr>
        <xdr:cNvSpPr txBox="1"/>
      </xdr:nvSpPr>
      <xdr:spPr>
        <a:xfrm>
          <a:off x="6737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68597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91439</xdr:rowOff>
    </xdr:from>
    <xdr:to>
      <xdr:col>50</xdr:col>
      <xdr:colOff>165100</xdr:colOff>
      <xdr:row>86</xdr:row>
      <xdr:rowOff>21589</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142239</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9639300" y="147142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57150</xdr:rowOff>
    </xdr:from>
    <xdr:to>
      <xdr:col>46</xdr:col>
      <xdr:colOff>38100</xdr:colOff>
      <xdr:row>85</xdr:row>
      <xdr:rowOff>158750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107950</xdr:rowOff>
    </xdr:from>
    <xdr:to>
      <xdr:col>50</xdr:col>
      <xdr:colOff>114300</xdr:colOff>
      <xdr:row>85</xdr:row>
      <xdr:rowOff>142239</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8750300" y="146812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58420</xdr:rowOff>
    </xdr:from>
    <xdr:to>
      <xdr:col>41</xdr:col>
      <xdr:colOff>101600</xdr:colOff>
      <xdr:row>85</xdr:row>
      <xdr:rowOff>160020</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6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107950</xdr:rowOff>
    </xdr:from>
    <xdr:to>
      <xdr:col>45</xdr:col>
      <xdr:colOff>177800</xdr:colOff>
      <xdr:row>85</xdr:row>
      <xdr:rowOff>109220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7861300" y="146812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54611</xdr:rowOff>
    </xdr:from>
    <xdr:to>
      <xdr:col>36</xdr:col>
      <xdr:colOff>165100</xdr:colOff>
      <xdr:row>85</xdr:row>
      <xdr:rowOff>156211</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62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105411</xdr:rowOff>
    </xdr:from>
    <xdr:to>
      <xdr:col>41</xdr:col>
      <xdr:colOff>50800</xdr:colOff>
      <xdr:row>85</xdr:row>
      <xdr:rowOff>109220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972300" y="14678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12716</xdr:rowOff>
    </xdr:from>
    <xdr:ext cx="469744" cy="259045"/>
    <xdr:sp macro="" textlink="">
      <xdr:nvSpPr>
        <xdr:cNvPr id="371" name="n_1mainValue【福祉施設】&#10;一人当たり面積">
          <a:extLst>
            <a:ext uri="{FF2B5EF4-FFF2-40B4-BE49-F238E27FC236}">
              <a16:creationId xmlns:a16="http://schemas.microsoft.com/office/drawing/2014/main" id="{00000000-0008-0000-0200-000073010000}"/>
            </a:ext>
          </a:extLst>
        </xdr:cNvPr>
        <xdr:cNvSpPr txBox="1"/>
      </xdr:nvSpPr>
      <xdr:spPr>
        <a:xfrm>
          <a:off x="93917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149877</xdr:rowOff>
    </xdr:from>
    <xdr:ext cx="469744" cy="259045"/>
    <xdr:sp macro="" textlink="">
      <xdr:nvSpPr>
        <xdr:cNvPr id="372" name="n_2mainValue【福祉施設】&#10;一人当たり面積">
          <a:extLst>
            <a:ext uri="{FF2B5EF4-FFF2-40B4-BE49-F238E27FC236}">
              <a16:creationId xmlns:a16="http://schemas.microsoft.com/office/drawing/2014/main" id="{00000000-0008-0000-0200-000074010000}"/>
            </a:ext>
          </a:extLst>
        </xdr:cNvPr>
        <xdr:cNvSpPr txBox="1"/>
      </xdr:nvSpPr>
      <xdr:spPr>
        <a:xfrm>
          <a:off x="8515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151147</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7626427" y="1472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1288</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6737427" y="1440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2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200-00008F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a:extLst>
            <a:ext uri="{FF2B5EF4-FFF2-40B4-BE49-F238E27FC236}">
              <a16:creationId xmlns:a16="http://schemas.microsoft.com/office/drawing/2014/main" id="{00000000-0008-0000-0200-000091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200-000093010000}"/>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5097</xdr:rowOff>
    </xdr:from>
    <xdr:ext cx="405111" cy="259045"/>
    <xdr:sp macro="" textlink="">
      <xdr:nvSpPr>
        <xdr:cNvPr id="406" name="n_1aveValue【市民会館】&#10;有形固定資産減価償却率">
          <a:extLst>
            <a:ext uri="{FF2B5EF4-FFF2-40B4-BE49-F238E27FC236}">
              <a16:creationId xmlns:a16="http://schemas.microsoft.com/office/drawing/2014/main" id="{00000000-0008-0000-0200-000096010000}"/>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54611</xdr:rowOff>
    </xdr:from>
    <xdr:to>
      <xdr:col>15</xdr:col>
      <xdr:colOff>101600</xdr:colOff>
      <xdr:row>103</xdr:row>
      <xdr:rowOff>156211</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1288</xdr:rowOff>
    </xdr:from>
    <xdr:ext cx="405111" cy="259045"/>
    <xdr:sp macro="" textlink="">
      <xdr:nvSpPr>
        <xdr:cNvPr id="408" name="n_2aveValue【市民会館】&#10;有形固定資産減価償却率">
          <a:extLst>
            <a:ext uri="{FF2B5EF4-FFF2-40B4-BE49-F238E27FC236}">
              <a16:creationId xmlns:a16="http://schemas.microsoft.com/office/drawing/2014/main" id="{00000000-0008-0000-0200-000098010000}"/>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52070</xdr:rowOff>
    </xdr:from>
    <xdr:to>
      <xdr:col>10</xdr:col>
      <xdr:colOff>165100</xdr:colOff>
      <xdr:row>103</xdr:row>
      <xdr:rowOff>153670</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170197</xdr:rowOff>
    </xdr:from>
    <xdr:ext cx="405111" cy="259045"/>
    <xdr:sp macro="" textlink="">
      <xdr:nvSpPr>
        <xdr:cNvPr id="410" name="n_3aveValue【市民会館】&#10;有形固定資産減価償却率">
          <a:extLst>
            <a:ext uri="{FF2B5EF4-FFF2-40B4-BE49-F238E27FC236}">
              <a16:creationId xmlns:a16="http://schemas.microsoft.com/office/drawing/2014/main" id="{00000000-0008-0000-0200-00009A010000}"/>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57150</xdr:rowOff>
    </xdr:from>
    <xdr:to>
      <xdr:col>6</xdr:col>
      <xdr:colOff>38100</xdr:colOff>
      <xdr:row>103</xdr:row>
      <xdr:rowOff>158750</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3827</xdr:rowOff>
    </xdr:from>
    <xdr:ext cx="405111" cy="259045"/>
    <xdr:sp macro="" textlink="">
      <xdr:nvSpPr>
        <xdr:cNvPr id="412" name="n_4aveValue【市民会館】&#10;有形固定資産減価償却率">
          <a:extLst>
            <a:ext uri="{FF2B5EF4-FFF2-40B4-BE49-F238E27FC236}">
              <a16:creationId xmlns:a16="http://schemas.microsoft.com/office/drawing/2014/main" id="{00000000-0008-0000-0200-00009C010000}"/>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120650</xdr:rowOff>
    </xdr:from>
    <xdr:to>
      <xdr:col>24</xdr:col>
      <xdr:colOff>114300</xdr:colOff>
      <xdr:row>100</xdr:row>
      <xdr:rowOff>50800</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4584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73677</xdr:rowOff>
    </xdr:from>
    <xdr:ext cx="340478" cy="259045"/>
    <xdr:sp macro="" textlink="">
      <xdr:nvSpPr>
        <xdr:cNvPr id="419" name="【市民会館】&#10;有形固定資産減価償却率該当値テキスト">
          <a:extLst>
            <a:ext uri="{FF2B5EF4-FFF2-40B4-BE49-F238E27FC236}">
              <a16:creationId xmlns:a16="http://schemas.microsoft.com/office/drawing/2014/main" id="{00000000-0008-0000-0200-0000A3010000}"/>
            </a:ext>
          </a:extLst>
        </xdr:cNvPr>
        <xdr:cNvSpPr txBox="1"/>
      </xdr:nvSpPr>
      <xdr:spPr>
        <a:xfrm>
          <a:off x="4673600" y="1704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57150</xdr:rowOff>
    </xdr:from>
    <xdr:to>
      <xdr:col>10</xdr:col>
      <xdr:colOff>165100</xdr:colOff>
      <xdr:row>105</xdr:row>
      <xdr:rowOff>158750</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1968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57150</xdr:rowOff>
    </xdr:from>
    <xdr:to>
      <xdr:col>6</xdr:col>
      <xdr:colOff>38100</xdr:colOff>
      <xdr:row>105</xdr:row>
      <xdr:rowOff>158750</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079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107950</xdr:rowOff>
    </xdr:from>
    <xdr:to>
      <xdr:col>10</xdr:col>
      <xdr:colOff>114300</xdr:colOff>
      <xdr:row>105</xdr:row>
      <xdr:rowOff>107950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130300" y="1811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102244</xdr:colOff>
      <xdr:row>105</xdr:row>
      <xdr:rowOff>149877</xdr:rowOff>
    </xdr:from>
    <xdr:ext cx="405111" cy="259045"/>
    <xdr:sp macro="" textlink="">
      <xdr:nvSpPr>
        <xdr:cNvPr id="423" name="n_3mainValue【市民会館】&#10;有形固定資産減価償却率">
          <a:extLst>
            <a:ext uri="{FF2B5EF4-FFF2-40B4-BE49-F238E27FC236}">
              <a16:creationId xmlns:a16="http://schemas.microsoft.com/office/drawing/2014/main" id="{00000000-0008-0000-0200-0000A7010000}"/>
            </a:ext>
          </a:extLst>
        </xdr:cNvPr>
        <xdr:cNvSpPr txBox="1"/>
      </xdr:nvSpPr>
      <xdr:spPr>
        <a:xfrm>
          <a:off x="1816744"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149877</xdr:rowOff>
    </xdr:from>
    <xdr:ext cx="405111" cy="259045"/>
    <xdr:sp macro="" textlink="">
      <xdr:nvSpPr>
        <xdr:cNvPr id="424" name="n_4mainValue【市民会館】&#10;有形固定資産減価償却率">
          <a:extLst>
            <a:ext uri="{FF2B5EF4-FFF2-40B4-BE49-F238E27FC236}">
              <a16:creationId xmlns:a16="http://schemas.microsoft.com/office/drawing/2014/main" id="{00000000-0008-0000-0200-0000A8010000}"/>
            </a:ext>
          </a:extLst>
        </xdr:cNvPr>
        <xdr:cNvSpPr txBox="1"/>
      </xdr:nvSpPr>
      <xdr:spPr>
        <a:xfrm>
          <a:off x="927744"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市民会館】&#10;一人当たり面積グラフ枠">
          <a:extLst>
            <a:ext uri="{FF2B5EF4-FFF2-40B4-BE49-F238E27FC236}">
              <a16:creationId xmlns:a16="http://schemas.microsoft.com/office/drawing/2014/main" id="{00000000-0008-0000-0200-0000B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49" name="【市民会館】&#10;一人当たり面積最小値テキスト">
          <a:extLst>
            <a:ext uri="{FF2B5EF4-FFF2-40B4-BE49-F238E27FC236}">
              <a16:creationId xmlns:a16="http://schemas.microsoft.com/office/drawing/2014/main" id="{00000000-0008-0000-0200-0000C1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1" name="【市民会館】&#10;一人当たり面積最大値テキスト">
          <a:extLst>
            <a:ext uri="{FF2B5EF4-FFF2-40B4-BE49-F238E27FC236}">
              <a16:creationId xmlns:a16="http://schemas.microsoft.com/office/drawing/2014/main" id="{00000000-0008-0000-0200-0000C3010000}"/>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53" name="【市民会館】&#10;一人当たり面積平均値テキスト">
          <a:extLst>
            <a:ext uri="{FF2B5EF4-FFF2-40B4-BE49-F238E27FC236}">
              <a16:creationId xmlns:a16="http://schemas.microsoft.com/office/drawing/2014/main" id="{00000000-0008-0000-0200-0000C5010000}"/>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57802</xdr:rowOff>
    </xdr:from>
    <xdr:ext cx="469744" cy="259045"/>
    <xdr:sp macro="" textlink="">
      <xdr:nvSpPr>
        <xdr:cNvPr id="456" name="n_1aveValue【市民会館】&#10;一人当たり面積">
          <a:extLst>
            <a:ext uri="{FF2B5EF4-FFF2-40B4-BE49-F238E27FC236}">
              <a16:creationId xmlns:a16="http://schemas.microsoft.com/office/drawing/2014/main" id="{00000000-0008-0000-0200-0000C8010000}"/>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103505</xdr:rowOff>
    </xdr:from>
    <xdr:to>
      <xdr:col>46</xdr:col>
      <xdr:colOff>38100</xdr:colOff>
      <xdr:row>107</xdr:row>
      <xdr:rowOff>33655</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50182</xdr:rowOff>
    </xdr:from>
    <xdr:ext cx="469744" cy="259045"/>
    <xdr:sp macro="" textlink="">
      <xdr:nvSpPr>
        <xdr:cNvPr id="458" name="n_2aveValue【市民会館】&#10;一人当たり面積">
          <a:extLst>
            <a:ext uri="{FF2B5EF4-FFF2-40B4-BE49-F238E27FC236}">
              <a16:creationId xmlns:a16="http://schemas.microsoft.com/office/drawing/2014/main" id="{00000000-0008-0000-0200-0000CA010000}"/>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99695</xdr:rowOff>
    </xdr:from>
    <xdr:to>
      <xdr:col>41</xdr:col>
      <xdr:colOff>101600</xdr:colOff>
      <xdr:row>107</xdr:row>
      <xdr:rowOff>29845</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46372</xdr:rowOff>
    </xdr:from>
    <xdr:ext cx="469744" cy="259045"/>
    <xdr:sp macro="" textlink="">
      <xdr:nvSpPr>
        <xdr:cNvPr id="460" name="n_3aveValue【市民会館】&#10;一人当たり面積">
          <a:extLst>
            <a:ext uri="{FF2B5EF4-FFF2-40B4-BE49-F238E27FC236}">
              <a16:creationId xmlns:a16="http://schemas.microsoft.com/office/drawing/2014/main" id="{00000000-0008-0000-0200-0000CC010000}"/>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116839</xdr:rowOff>
    </xdr:from>
    <xdr:to>
      <xdr:col>36</xdr:col>
      <xdr:colOff>165100</xdr:colOff>
      <xdr:row>107</xdr:row>
      <xdr:rowOff>46989</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105</xdr:row>
      <xdr:rowOff>63516</xdr:rowOff>
    </xdr:from>
    <xdr:ext cx="469744" cy="259045"/>
    <xdr:sp macro="" textlink="">
      <xdr:nvSpPr>
        <xdr:cNvPr id="462" name="n_4aveValue【市民会館】&#10;一人当たり面積">
          <a:extLst>
            <a:ext uri="{FF2B5EF4-FFF2-40B4-BE49-F238E27FC236}">
              <a16:creationId xmlns:a16="http://schemas.microsoft.com/office/drawing/2014/main" id="{00000000-0008-0000-0200-0000CE010000}"/>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55880</xdr:rowOff>
    </xdr:from>
    <xdr:to>
      <xdr:col>55</xdr:col>
      <xdr:colOff>50800</xdr:colOff>
      <xdr:row>108</xdr:row>
      <xdr:rowOff>157480</xdr:rowOff>
    </xdr:to>
    <xdr:sp macro="" textlink="">
      <xdr:nvSpPr>
        <xdr:cNvPr id="468" name="楕円 467">
          <a:extLst>
            <a:ext uri="{FF2B5EF4-FFF2-40B4-BE49-F238E27FC236}">
              <a16:creationId xmlns:a16="http://schemas.microsoft.com/office/drawing/2014/main" id="{00000000-0008-0000-0200-0000D4010000}"/>
            </a:ext>
          </a:extLst>
        </xdr:cNvPr>
        <xdr:cNvSpPr/>
      </xdr:nvSpPr>
      <xdr:spPr>
        <a:xfrm>
          <a:off x="104267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142257</xdr:rowOff>
    </xdr:from>
    <xdr:ext cx="469744" cy="259045"/>
    <xdr:sp macro="" textlink="">
      <xdr:nvSpPr>
        <xdr:cNvPr id="469" name="【市民会館】&#10;一人当たり面積該当値テキスト">
          <a:extLst>
            <a:ext uri="{FF2B5EF4-FFF2-40B4-BE49-F238E27FC236}">
              <a16:creationId xmlns:a16="http://schemas.microsoft.com/office/drawing/2014/main" id="{00000000-0008-0000-0200-0000D5010000}"/>
            </a:ext>
          </a:extLst>
        </xdr:cNvPr>
        <xdr:cNvSpPr txBox="1"/>
      </xdr:nvSpPr>
      <xdr:spPr>
        <a:xfrm>
          <a:off x="10515600"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113030</xdr:rowOff>
    </xdr:from>
    <xdr:to>
      <xdr:col>41</xdr:col>
      <xdr:colOff>101600</xdr:colOff>
      <xdr:row>108</xdr:row>
      <xdr:rowOff>43180</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7810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114936</xdr:rowOff>
    </xdr:from>
    <xdr:to>
      <xdr:col>36</xdr:col>
      <xdr:colOff>165100</xdr:colOff>
      <xdr:row>108</xdr:row>
      <xdr:rowOff>45086</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6921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163830</xdr:rowOff>
    </xdr:from>
    <xdr:to>
      <xdr:col>41</xdr:col>
      <xdr:colOff>50800</xdr:colOff>
      <xdr:row>107</xdr:row>
      <xdr:rowOff>165736</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6972300" y="1850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6427</xdr:colOff>
      <xdr:row>108</xdr:row>
      <xdr:rowOff>34307</xdr:rowOff>
    </xdr:from>
    <xdr:ext cx="469744" cy="259045"/>
    <xdr:sp macro="" textlink="">
      <xdr:nvSpPr>
        <xdr:cNvPr id="473" name="n_3mainValue【市民会館】&#10;一人当たり面積">
          <a:extLst>
            <a:ext uri="{FF2B5EF4-FFF2-40B4-BE49-F238E27FC236}">
              <a16:creationId xmlns:a16="http://schemas.microsoft.com/office/drawing/2014/main" id="{00000000-0008-0000-0200-0000D9010000}"/>
            </a:ext>
          </a:extLst>
        </xdr:cNvPr>
        <xdr:cNvSpPr txBox="1"/>
      </xdr:nvSpPr>
      <xdr:spPr>
        <a:xfrm>
          <a:off x="7626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36213</xdr:rowOff>
    </xdr:from>
    <xdr:ext cx="469744" cy="259045"/>
    <xdr:sp macro="" textlink="">
      <xdr:nvSpPr>
        <xdr:cNvPr id="474" name="n_4mainValue【市民会館】&#10;一人当たり面積">
          <a:extLst>
            <a:ext uri="{FF2B5EF4-FFF2-40B4-BE49-F238E27FC236}">
              <a16:creationId xmlns:a16="http://schemas.microsoft.com/office/drawing/2014/main" id="{00000000-0008-0000-0200-0000DA010000}"/>
            </a:ext>
          </a:extLst>
        </xdr:cNvPr>
        <xdr:cNvSpPr txBox="1"/>
      </xdr:nvSpPr>
      <xdr:spPr>
        <a:xfrm>
          <a:off x="6737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8" name="【一般廃棄物処理施設】&#10;有形固定資産減価償却率グラフ枠">
          <a:extLst>
            <a:ext uri="{FF2B5EF4-FFF2-40B4-BE49-F238E27FC236}">
              <a16:creationId xmlns:a16="http://schemas.microsoft.com/office/drawing/2014/main" id="{00000000-0008-0000-0200-0000F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00" name="【一般廃棄物処理施設】&#10;有形固定資産減価償却率最小値テキスト">
          <a:extLst>
            <a:ext uri="{FF2B5EF4-FFF2-40B4-BE49-F238E27FC236}">
              <a16:creationId xmlns:a16="http://schemas.microsoft.com/office/drawing/2014/main" id="{00000000-0008-0000-0200-0000F4010000}"/>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02" name="【一般廃棄物処理施設】&#10;有形固定資産減価償却率最大値テキスト">
          <a:extLst>
            <a:ext uri="{FF2B5EF4-FFF2-40B4-BE49-F238E27FC236}">
              <a16:creationId xmlns:a16="http://schemas.microsoft.com/office/drawing/2014/main" id="{00000000-0008-0000-0200-0000F6010000}"/>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504" name="【一般廃棄物処理施設】&#10;有形固定資産減価償却率平均値テキスト">
          <a:extLst>
            <a:ext uri="{FF2B5EF4-FFF2-40B4-BE49-F238E27FC236}">
              <a16:creationId xmlns:a16="http://schemas.microsoft.com/office/drawing/2014/main" id="{00000000-0008-0000-0200-0000F8010000}"/>
            </a:ext>
          </a:extLst>
        </xdr:cNvPr>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06" name="フローチャート: 判断 505">
          <a:extLst>
            <a:ext uri="{FF2B5EF4-FFF2-40B4-BE49-F238E27FC236}">
              <a16:creationId xmlns:a16="http://schemas.microsoft.com/office/drawing/2014/main" id="{00000000-0008-0000-0200-0000FA010000}"/>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127652</xdr:rowOff>
    </xdr:from>
    <xdr:ext cx="405111" cy="259045"/>
    <xdr:sp macro="" textlink="">
      <xdr:nvSpPr>
        <xdr:cNvPr id="507" name="n_1aveValue【一般廃棄物処理施設】&#10;有形固定資産減価償却率">
          <a:extLst>
            <a:ext uri="{FF2B5EF4-FFF2-40B4-BE49-F238E27FC236}">
              <a16:creationId xmlns:a16="http://schemas.microsoft.com/office/drawing/2014/main" id="{00000000-0008-0000-0200-0000FB010000}"/>
            </a:ext>
          </a:extLst>
        </xdr:cNvPr>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42545</xdr:rowOff>
    </xdr:from>
    <xdr:to>
      <xdr:col>76</xdr:col>
      <xdr:colOff>165100</xdr:colOff>
      <xdr:row>33</xdr:row>
      <xdr:rowOff>144145</xdr:rowOff>
    </xdr:to>
    <xdr:sp macro="" textlink="">
      <xdr:nvSpPr>
        <xdr:cNvPr id="508" name="フローチャート: 判断 507">
          <a:extLst>
            <a:ext uri="{FF2B5EF4-FFF2-40B4-BE49-F238E27FC236}">
              <a16:creationId xmlns:a16="http://schemas.microsoft.com/office/drawing/2014/main" id="{00000000-0008-0000-0200-0000FC010000}"/>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31</xdr:row>
      <xdr:rowOff>160672</xdr:rowOff>
    </xdr:from>
    <xdr:ext cx="405111" cy="259045"/>
    <xdr:sp macro="" textlink="">
      <xdr:nvSpPr>
        <xdr:cNvPr id="509" name="n_2aveValue【一般廃棄物処理施設】&#10;有形固定資産減価償却率">
          <a:extLst>
            <a:ext uri="{FF2B5EF4-FFF2-40B4-BE49-F238E27FC236}">
              <a16:creationId xmlns:a16="http://schemas.microsoft.com/office/drawing/2014/main" id="{00000000-0008-0000-0200-0000FD010000}"/>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27305</xdr:rowOff>
    </xdr:from>
    <xdr:to>
      <xdr:col>72</xdr:col>
      <xdr:colOff>38100</xdr:colOff>
      <xdr:row>37</xdr:row>
      <xdr:rowOff>128905</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120032</xdr:rowOff>
    </xdr:from>
    <xdr:ext cx="405111" cy="259045"/>
    <xdr:sp macro="" textlink="">
      <xdr:nvSpPr>
        <xdr:cNvPr id="511" name="n_3aveValue【一般廃棄物処理施設】&#10;有形固定資産減価償却率">
          <a:extLst>
            <a:ext uri="{FF2B5EF4-FFF2-40B4-BE49-F238E27FC236}">
              <a16:creationId xmlns:a16="http://schemas.microsoft.com/office/drawing/2014/main" id="{00000000-0008-0000-0200-0000FF010000}"/>
            </a:ext>
          </a:extLst>
        </xdr:cNvPr>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40640</xdr:rowOff>
    </xdr:from>
    <xdr:to>
      <xdr:col>67</xdr:col>
      <xdr:colOff>101600</xdr:colOff>
      <xdr:row>37</xdr:row>
      <xdr:rowOff>142240</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35</xdr:row>
      <xdr:rowOff>158767</xdr:rowOff>
    </xdr:from>
    <xdr:ext cx="405111" cy="259045"/>
    <xdr:sp macro="" textlink="">
      <xdr:nvSpPr>
        <xdr:cNvPr id="513" name="n_4aveValue【一般廃棄物処理施設】&#10;有形固定資産減価償却率">
          <a:extLst>
            <a:ext uri="{FF2B5EF4-FFF2-40B4-BE49-F238E27FC236}">
              <a16:creationId xmlns:a16="http://schemas.microsoft.com/office/drawing/2014/main" id="{00000000-0008-0000-0200-000001020000}"/>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635</xdr:rowOff>
    </xdr:from>
    <xdr:to>
      <xdr:col>85</xdr:col>
      <xdr:colOff>177800</xdr:colOff>
      <xdr:row>35</xdr:row>
      <xdr:rowOff>102235</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162687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23512</xdr:rowOff>
    </xdr:from>
    <xdr:ext cx="405111" cy="259045"/>
    <xdr:sp macro="" textlink="">
      <xdr:nvSpPr>
        <xdr:cNvPr id="520" name="【一般廃棄物処理施設】&#10;有形固定資産減価償却率該当値テキスト">
          <a:extLst>
            <a:ext uri="{FF2B5EF4-FFF2-40B4-BE49-F238E27FC236}">
              <a16:creationId xmlns:a16="http://schemas.microsoft.com/office/drawing/2014/main" id="{00000000-0008-0000-0200-000008020000}"/>
            </a:ext>
          </a:extLst>
        </xdr:cNvPr>
        <xdr:cNvSpPr txBox="1"/>
      </xdr:nvSpPr>
      <xdr:spPr>
        <a:xfrm>
          <a:off x="16357600"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164465</xdr:rowOff>
    </xdr:from>
    <xdr:to>
      <xdr:col>81</xdr:col>
      <xdr:colOff>101600</xdr:colOff>
      <xdr:row>35</xdr:row>
      <xdr:rowOff>94615</xdr:rowOff>
    </xdr:to>
    <xdr:sp macro="" textlink="">
      <xdr:nvSpPr>
        <xdr:cNvPr id="521" name="楕円 520">
          <a:extLst>
            <a:ext uri="{FF2B5EF4-FFF2-40B4-BE49-F238E27FC236}">
              <a16:creationId xmlns:a16="http://schemas.microsoft.com/office/drawing/2014/main" id="{00000000-0008-0000-0200-000009020000}"/>
            </a:ext>
          </a:extLst>
        </xdr:cNvPr>
        <xdr:cNvSpPr/>
      </xdr:nvSpPr>
      <xdr:spPr>
        <a:xfrm>
          <a:off x="15430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43815</xdr:rowOff>
    </xdr:from>
    <xdr:to>
      <xdr:col>85</xdr:col>
      <xdr:colOff>127000</xdr:colOff>
      <xdr:row>35</xdr:row>
      <xdr:rowOff>51435</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5481300" y="60445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92075</xdr:rowOff>
    </xdr:from>
    <xdr:to>
      <xdr:col>76</xdr:col>
      <xdr:colOff>165100</xdr:colOff>
      <xdr:row>37</xdr:row>
      <xdr:rowOff>22225</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14541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43815</xdr:rowOff>
    </xdr:from>
    <xdr:to>
      <xdr:col>81</xdr:col>
      <xdr:colOff>50800</xdr:colOff>
      <xdr:row>36</xdr:row>
      <xdr:rowOff>142875</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flipV="1">
          <a:off x="14592300" y="6044565"/>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3652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142875</xdr:rowOff>
    </xdr:from>
    <xdr:to>
      <xdr:col>76</xdr:col>
      <xdr:colOff>114300</xdr:colOff>
      <xdr:row>36</xdr:row>
      <xdr:rowOff>165735</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flipV="1">
          <a:off x="13703300" y="63150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111142</xdr:rowOff>
    </xdr:from>
    <xdr:ext cx="405111" cy="259045"/>
    <xdr:sp macro="" textlink="">
      <xdr:nvSpPr>
        <xdr:cNvPr id="527" name="n_1mainValue【一般廃棄物処理施設】&#10;有形固定資産減価償却率">
          <a:extLst>
            <a:ext uri="{FF2B5EF4-FFF2-40B4-BE49-F238E27FC236}">
              <a16:creationId xmlns:a16="http://schemas.microsoft.com/office/drawing/2014/main" id="{00000000-0008-0000-0200-00000F020000}"/>
            </a:ext>
          </a:extLst>
        </xdr:cNvPr>
        <xdr:cNvSpPr txBox="1"/>
      </xdr:nvSpPr>
      <xdr:spPr>
        <a:xfrm>
          <a:off x="1526604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13352</xdr:rowOff>
    </xdr:from>
    <xdr:ext cx="405111" cy="259045"/>
    <xdr:sp macro="" textlink="">
      <xdr:nvSpPr>
        <xdr:cNvPr id="528" name="n_2mainValue【一般廃棄物処理施設】&#10;有形固定資産減価償却率">
          <a:extLst>
            <a:ext uri="{FF2B5EF4-FFF2-40B4-BE49-F238E27FC236}">
              <a16:creationId xmlns:a16="http://schemas.microsoft.com/office/drawing/2014/main" id="{00000000-0008-0000-0200-000010020000}"/>
            </a:ext>
          </a:extLst>
        </xdr:cNvPr>
        <xdr:cNvSpPr txBox="1"/>
      </xdr:nvSpPr>
      <xdr:spPr>
        <a:xfrm>
          <a:off x="14389744"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29" name="n_3mainValue【一般廃棄物処理施設】&#10;有形固定資産減価償却率">
          <a:extLst>
            <a:ext uri="{FF2B5EF4-FFF2-40B4-BE49-F238E27FC236}">
              <a16:creationId xmlns:a16="http://schemas.microsoft.com/office/drawing/2014/main" id="{00000000-0008-0000-0200-000011020000}"/>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一般廃棄物処理施設】&#10;一人当たり有形固定資産（償却資産）額グラフ枠">
          <a:extLst>
            <a:ext uri="{FF2B5EF4-FFF2-40B4-BE49-F238E27FC236}">
              <a16:creationId xmlns:a16="http://schemas.microsoft.com/office/drawing/2014/main" id="{00000000-0008-0000-0200-00002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52" name="【一般廃棄物処理施設】&#10;一人当たり有形固定資産（償却資産）額最小値テキスト">
          <a:extLst>
            <a:ext uri="{FF2B5EF4-FFF2-40B4-BE49-F238E27FC236}">
              <a16:creationId xmlns:a16="http://schemas.microsoft.com/office/drawing/2014/main" id="{00000000-0008-0000-0200-000028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54" name="【一般廃棄物処理施設】&#10;一人当たり有形固定資産（償却資産）額最大値テキスト">
          <a:extLst>
            <a:ext uri="{FF2B5EF4-FFF2-40B4-BE49-F238E27FC236}">
              <a16:creationId xmlns:a16="http://schemas.microsoft.com/office/drawing/2014/main" id="{00000000-0008-0000-0200-00002A020000}"/>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56" name="【一般廃棄物処理施設】&#10;一人当たり有形固定資産（償却資産）額平均値テキスト">
          <a:extLst>
            <a:ext uri="{FF2B5EF4-FFF2-40B4-BE49-F238E27FC236}">
              <a16:creationId xmlns:a16="http://schemas.microsoft.com/office/drawing/2014/main" id="{00000000-0008-0000-0200-00002C020000}"/>
            </a:ext>
          </a:extLst>
        </xdr:cNvPr>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125312</xdr:rowOff>
    </xdr:from>
    <xdr:ext cx="599010" cy="259045"/>
    <xdr:sp macro="" textlink="">
      <xdr:nvSpPr>
        <xdr:cNvPr id="559" name="n_1aveValue【一般廃棄物処理施設】&#10;一人当たり有形固定資産（償却資産）額">
          <a:extLst>
            <a:ext uri="{FF2B5EF4-FFF2-40B4-BE49-F238E27FC236}">
              <a16:creationId xmlns:a16="http://schemas.microsoft.com/office/drawing/2014/main" id="{00000000-0008-0000-0200-00002F020000}"/>
            </a:ext>
          </a:extLst>
        </xdr:cNvPr>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117352</xdr:rowOff>
    </xdr:from>
    <xdr:to>
      <xdr:col>107</xdr:col>
      <xdr:colOff>101600</xdr:colOff>
      <xdr:row>38</xdr:row>
      <xdr:rowOff>47503</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36</xdr:row>
      <xdr:rowOff>64029</xdr:rowOff>
    </xdr:from>
    <xdr:ext cx="599010" cy="259045"/>
    <xdr:sp macro="" textlink="">
      <xdr:nvSpPr>
        <xdr:cNvPr id="561" name="n_2aveValue【一般廃棄物処理施設】&#10;一人当たり有形固定資産（償却資産）額">
          <a:extLst>
            <a:ext uri="{FF2B5EF4-FFF2-40B4-BE49-F238E27FC236}">
              <a16:creationId xmlns:a16="http://schemas.microsoft.com/office/drawing/2014/main" id="{00000000-0008-0000-0200-000031020000}"/>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35424</xdr:rowOff>
    </xdr:from>
    <xdr:to>
      <xdr:col>102</xdr:col>
      <xdr:colOff>165100</xdr:colOff>
      <xdr:row>40</xdr:row>
      <xdr:rowOff>137024</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153551</xdr:rowOff>
    </xdr:from>
    <xdr:ext cx="534377" cy="259045"/>
    <xdr:sp macro="" textlink="">
      <xdr:nvSpPr>
        <xdr:cNvPr id="563" name="n_3aveValue【一般廃棄物処理施設】&#10;一人当たり有形固定資産（償却資産）額">
          <a:extLst>
            <a:ext uri="{FF2B5EF4-FFF2-40B4-BE49-F238E27FC236}">
              <a16:creationId xmlns:a16="http://schemas.microsoft.com/office/drawing/2014/main" id="{00000000-0008-0000-0200-000033020000}"/>
            </a:ext>
          </a:extLst>
        </xdr:cNvPr>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86123</xdr:rowOff>
    </xdr:from>
    <xdr:to>
      <xdr:col>98</xdr:col>
      <xdr:colOff>38100</xdr:colOff>
      <xdr:row>41</xdr:row>
      <xdr:rowOff>16273</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39</xdr:row>
      <xdr:rowOff>32800</xdr:rowOff>
    </xdr:from>
    <xdr:ext cx="534377" cy="259045"/>
    <xdr:sp macro="" textlink="">
      <xdr:nvSpPr>
        <xdr:cNvPr id="565" name="n_4aveValue【一般廃棄物処理施設】&#10;一人当たり有形固定資産（償却資産）額">
          <a:extLst>
            <a:ext uri="{FF2B5EF4-FFF2-40B4-BE49-F238E27FC236}">
              <a16:creationId xmlns:a16="http://schemas.microsoft.com/office/drawing/2014/main" id="{00000000-0008-0000-0200-000035020000}"/>
            </a:ext>
          </a:extLst>
        </xdr:cNvPr>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159236</xdr:rowOff>
    </xdr:from>
    <xdr:to>
      <xdr:col>116</xdr:col>
      <xdr:colOff>114300</xdr:colOff>
      <xdr:row>41</xdr:row>
      <xdr:rowOff>89386</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22110700" y="70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74163</xdr:rowOff>
    </xdr:from>
    <xdr:ext cx="534377" cy="259045"/>
    <xdr:sp macro="" textlink="">
      <xdr:nvSpPr>
        <xdr:cNvPr id="572" name="【一般廃棄物処理施設】&#10;一人当たり有形固定資産（償却資産）額該当値テキスト">
          <a:extLst>
            <a:ext uri="{FF2B5EF4-FFF2-40B4-BE49-F238E27FC236}">
              <a16:creationId xmlns:a16="http://schemas.microsoft.com/office/drawing/2014/main" id="{00000000-0008-0000-0200-00003C020000}"/>
            </a:ext>
          </a:extLst>
        </xdr:cNvPr>
        <xdr:cNvSpPr txBox="1"/>
      </xdr:nvSpPr>
      <xdr:spPr>
        <a:xfrm>
          <a:off x="22199600" y="69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164636</xdr:rowOff>
    </xdr:from>
    <xdr:to>
      <xdr:col>112</xdr:col>
      <xdr:colOff>38100</xdr:colOff>
      <xdr:row>41</xdr:row>
      <xdr:rowOff>94786</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21272500" y="70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38586</xdr:rowOff>
    </xdr:from>
    <xdr:to>
      <xdr:col>116</xdr:col>
      <xdr:colOff>63500</xdr:colOff>
      <xdr:row>41</xdr:row>
      <xdr:rowOff>43986</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21323300" y="7068036"/>
          <a:ext cx="8382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7935</xdr:rowOff>
    </xdr:from>
    <xdr:to>
      <xdr:col>107</xdr:col>
      <xdr:colOff>101600</xdr:colOff>
      <xdr:row>41</xdr:row>
      <xdr:rowOff>109535</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20383500" y="703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43986</xdr:rowOff>
    </xdr:from>
    <xdr:to>
      <xdr:col>111</xdr:col>
      <xdr:colOff>177800</xdr:colOff>
      <xdr:row>41</xdr:row>
      <xdr:rowOff>58735</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0434300" y="7073436"/>
          <a:ext cx="889000" cy="1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11661</xdr:rowOff>
    </xdr:from>
    <xdr:to>
      <xdr:col>102</xdr:col>
      <xdr:colOff>165100</xdr:colOff>
      <xdr:row>41</xdr:row>
      <xdr:rowOff>113261</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19494500" y="704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58735</xdr:rowOff>
    </xdr:from>
    <xdr:to>
      <xdr:col>107</xdr:col>
      <xdr:colOff>50800</xdr:colOff>
      <xdr:row>41</xdr:row>
      <xdr:rowOff>62461</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19545300" y="7088185"/>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85913</xdr:rowOff>
    </xdr:from>
    <xdr:ext cx="534377" cy="259045"/>
    <xdr:sp macro="" textlink="">
      <xdr:nvSpPr>
        <xdr:cNvPr id="579" name="n_1mainValue【一般廃棄物処理施設】&#10;一人当たり有形固定資産（償却資産）額">
          <a:extLst>
            <a:ext uri="{FF2B5EF4-FFF2-40B4-BE49-F238E27FC236}">
              <a16:creationId xmlns:a16="http://schemas.microsoft.com/office/drawing/2014/main" id="{00000000-0008-0000-0200-000043020000}"/>
            </a:ext>
          </a:extLst>
        </xdr:cNvPr>
        <xdr:cNvSpPr txBox="1"/>
      </xdr:nvSpPr>
      <xdr:spPr>
        <a:xfrm>
          <a:off x="21043411" y="711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100662</xdr:rowOff>
    </xdr:from>
    <xdr:ext cx="534377" cy="259045"/>
    <xdr:sp macro="" textlink="">
      <xdr:nvSpPr>
        <xdr:cNvPr id="580" name="n_2mainValue【一般廃棄物処理施設】&#10;一人当たり有形固定資産（償却資産）額">
          <a:extLst>
            <a:ext uri="{FF2B5EF4-FFF2-40B4-BE49-F238E27FC236}">
              <a16:creationId xmlns:a16="http://schemas.microsoft.com/office/drawing/2014/main" id="{00000000-0008-0000-0200-000044020000}"/>
            </a:ext>
          </a:extLst>
        </xdr:cNvPr>
        <xdr:cNvSpPr txBox="1"/>
      </xdr:nvSpPr>
      <xdr:spPr>
        <a:xfrm>
          <a:off x="20167111" y="713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104388</xdr:rowOff>
    </xdr:from>
    <xdr:ext cx="534377" cy="259045"/>
    <xdr:sp macro="" textlink="">
      <xdr:nvSpPr>
        <xdr:cNvPr id="581" name="n_3mainValue【一般廃棄物処理施設】&#10;一人当たり有形固定資産（償却資産）額">
          <a:extLst>
            <a:ext uri="{FF2B5EF4-FFF2-40B4-BE49-F238E27FC236}">
              <a16:creationId xmlns:a16="http://schemas.microsoft.com/office/drawing/2014/main" id="{00000000-0008-0000-0200-000045020000}"/>
            </a:ext>
          </a:extLst>
        </xdr:cNvPr>
        <xdr:cNvSpPr txBox="1"/>
      </xdr:nvSpPr>
      <xdr:spPr>
        <a:xfrm>
          <a:off x="19278111" y="713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保健センター・保健所】&#10;有形固定資産減価償却率グラフ枠">
          <a:extLst>
            <a:ext uri="{FF2B5EF4-FFF2-40B4-BE49-F238E27FC236}">
              <a16:creationId xmlns:a16="http://schemas.microsoft.com/office/drawing/2014/main" id="{00000000-0008-0000-0200-00005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8" name="【保健センター・保健所】&#10;有形固定資産減価償却率最小値テキスト">
          <a:extLst>
            <a:ext uri="{FF2B5EF4-FFF2-40B4-BE49-F238E27FC236}">
              <a16:creationId xmlns:a16="http://schemas.microsoft.com/office/drawing/2014/main" id="{00000000-0008-0000-0200-000060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10" name="【保健センター・保健所】&#10;有形固定資産減価償却率最大値テキスト">
          <a:extLst>
            <a:ext uri="{FF2B5EF4-FFF2-40B4-BE49-F238E27FC236}">
              <a16:creationId xmlns:a16="http://schemas.microsoft.com/office/drawing/2014/main" id="{00000000-0008-0000-0200-000062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12" name="【保健センター・保健所】&#10;有形固定資産減価償却率平均値テキスト">
          <a:extLst>
            <a:ext uri="{FF2B5EF4-FFF2-40B4-BE49-F238E27FC236}">
              <a16:creationId xmlns:a16="http://schemas.microsoft.com/office/drawing/2014/main" id="{00000000-0008-0000-0200-000064020000}"/>
            </a:ext>
          </a:extLst>
        </xdr:cNvPr>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159493</xdr:rowOff>
    </xdr:from>
    <xdr:ext cx="405111" cy="259045"/>
    <xdr:sp macro="" textlink="">
      <xdr:nvSpPr>
        <xdr:cNvPr id="615" name="n_1aveValue【保健センター・保健所】&#10;有形固定資産減価償却率">
          <a:extLst>
            <a:ext uri="{FF2B5EF4-FFF2-40B4-BE49-F238E27FC236}">
              <a16:creationId xmlns:a16="http://schemas.microsoft.com/office/drawing/2014/main" id="{00000000-0008-0000-0200-000067020000}"/>
            </a:ext>
          </a:extLst>
        </xdr:cNvPr>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24312</xdr:rowOff>
    </xdr:from>
    <xdr:to>
      <xdr:col>76</xdr:col>
      <xdr:colOff>165100</xdr:colOff>
      <xdr:row>59</xdr:row>
      <xdr:rowOff>125912</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117039</xdr:rowOff>
    </xdr:from>
    <xdr:ext cx="405111" cy="259045"/>
    <xdr:sp macro="" textlink="">
      <xdr:nvSpPr>
        <xdr:cNvPr id="617" name="n_2aveValue【保健センター・保健所】&#10;有形固定資産減価償却率">
          <a:extLst>
            <a:ext uri="{FF2B5EF4-FFF2-40B4-BE49-F238E27FC236}">
              <a16:creationId xmlns:a16="http://schemas.microsoft.com/office/drawing/2014/main" id="{00000000-0008-0000-0200-000069020000}"/>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29210</xdr:rowOff>
    </xdr:from>
    <xdr:to>
      <xdr:col>72</xdr:col>
      <xdr:colOff>38100</xdr:colOff>
      <xdr:row>59</xdr:row>
      <xdr:rowOff>130810</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121937</xdr:rowOff>
    </xdr:from>
    <xdr:ext cx="405111" cy="259045"/>
    <xdr:sp macro="" textlink="">
      <xdr:nvSpPr>
        <xdr:cNvPr id="619" name="n_3aveValue【保健センター・保健所】&#10;有形固定資産減価償却率">
          <a:extLst>
            <a:ext uri="{FF2B5EF4-FFF2-40B4-BE49-F238E27FC236}">
              <a16:creationId xmlns:a16="http://schemas.microsoft.com/office/drawing/2014/main" id="{00000000-0008-0000-0200-00006B020000}"/>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4717</xdr:rowOff>
    </xdr:from>
    <xdr:to>
      <xdr:col>67</xdr:col>
      <xdr:colOff>101600</xdr:colOff>
      <xdr:row>59</xdr:row>
      <xdr:rowOff>106317</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97444</xdr:rowOff>
    </xdr:from>
    <xdr:ext cx="405111" cy="259045"/>
    <xdr:sp macro="" textlink="">
      <xdr:nvSpPr>
        <xdr:cNvPr id="621" name="n_4aveValue【保健センター・保健所】&#10;有形固定資産減価償却率">
          <a:extLst>
            <a:ext uri="{FF2B5EF4-FFF2-40B4-BE49-F238E27FC236}">
              <a16:creationId xmlns:a16="http://schemas.microsoft.com/office/drawing/2014/main" id="{00000000-0008-0000-0200-00006D020000}"/>
            </a:ext>
          </a:extLst>
        </xdr:cNvPr>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123916</xdr:rowOff>
    </xdr:from>
    <xdr:to>
      <xdr:col>85</xdr:col>
      <xdr:colOff>177800</xdr:colOff>
      <xdr:row>57</xdr:row>
      <xdr:rowOff>54066</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16268700" y="97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146793</xdr:rowOff>
    </xdr:from>
    <xdr:ext cx="405111" cy="259045"/>
    <xdr:sp macro="" textlink="">
      <xdr:nvSpPr>
        <xdr:cNvPr id="628" name="【保健センター・保健所】&#10;有形固定資産減価償却率該当値テキスト">
          <a:extLst>
            <a:ext uri="{FF2B5EF4-FFF2-40B4-BE49-F238E27FC236}">
              <a16:creationId xmlns:a16="http://schemas.microsoft.com/office/drawing/2014/main" id="{00000000-0008-0000-0200-000074020000}"/>
            </a:ext>
          </a:extLst>
        </xdr:cNvPr>
        <xdr:cNvSpPr txBox="1"/>
      </xdr:nvSpPr>
      <xdr:spPr>
        <a:xfrm>
          <a:off x="16357600" y="957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89626</xdr:rowOff>
    </xdr:from>
    <xdr:to>
      <xdr:col>81</xdr:col>
      <xdr:colOff>101600</xdr:colOff>
      <xdr:row>57</xdr:row>
      <xdr:rowOff>19776</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15430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140426</xdr:rowOff>
    </xdr:from>
    <xdr:to>
      <xdr:col>85</xdr:col>
      <xdr:colOff>127000</xdr:colOff>
      <xdr:row>57</xdr:row>
      <xdr:rowOff>3266</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5481300" y="97416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53703</xdr:rowOff>
    </xdr:from>
    <xdr:to>
      <xdr:col>76</xdr:col>
      <xdr:colOff>165100</xdr:colOff>
      <xdr:row>56</xdr:row>
      <xdr:rowOff>155303</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14541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104503</xdr:rowOff>
    </xdr:from>
    <xdr:to>
      <xdr:col>81</xdr:col>
      <xdr:colOff>50800</xdr:colOff>
      <xdr:row>56</xdr:row>
      <xdr:rowOff>140426</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4592300" y="97057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19413</xdr:rowOff>
    </xdr:from>
    <xdr:to>
      <xdr:col>72</xdr:col>
      <xdr:colOff>38100</xdr:colOff>
      <xdr:row>56</xdr:row>
      <xdr:rowOff>121013</xdr:rowOff>
    </xdr:to>
    <xdr:sp macro="" textlink="">
      <xdr:nvSpPr>
        <xdr:cNvPr id="633" name="楕円 632">
          <a:extLst>
            <a:ext uri="{FF2B5EF4-FFF2-40B4-BE49-F238E27FC236}">
              <a16:creationId xmlns:a16="http://schemas.microsoft.com/office/drawing/2014/main" id="{00000000-0008-0000-0200-000079020000}"/>
            </a:ext>
          </a:extLst>
        </xdr:cNvPr>
        <xdr:cNvSpPr/>
      </xdr:nvSpPr>
      <xdr:spPr>
        <a:xfrm>
          <a:off x="13652500" y="96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70213</xdr:rowOff>
    </xdr:from>
    <xdr:to>
      <xdr:col>76</xdr:col>
      <xdr:colOff>114300</xdr:colOff>
      <xdr:row>56</xdr:row>
      <xdr:rowOff>104503</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3703300" y="96714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19413</xdr:rowOff>
    </xdr:from>
    <xdr:to>
      <xdr:col>67</xdr:col>
      <xdr:colOff>101600</xdr:colOff>
      <xdr:row>56</xdr:row>
      <xdr:rowOff>121013</xdr:rowOff>
    </xdr:to>
    <xdr:sp macro="" textlink="">
      <xdr:nvSpPr>
        <xdr:cNvPr id="635" name="楕円 634">
          <a:extLst>
            <a:ext uri="{FF2B5EF4-FFF2-40B4-BE49-F238E27FC236}">
              <a16:creationId xmlns:a16="http://schemas.microsoft.com/office/drawing/2014/main" id="{00000000-0008-0000-0200-00007B020000}"/>
            </a:ext>
          </a:extLst>
        </xdr:cNvPr>
        <xdr:cNvSpPr/>
      </xdr:nvSpPr>
      <xdr:spPr>
        <a:xfrm>
          <a:off x="12763500" y="96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70213</xdr:rowOff>
    </xdr:from>
    <xdr:to>
      <xdr:col>71</xdr:col>
      <xdr:colOff>177800</xdr:colOff>
      <xdr:row>56</xdr:row>
      <xdr:rowOff>70213</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814300" y="9671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36303</xdr:rowOff>
    </xdr:from>
    <xdr:ext cx="405111" cy="259045"/>
    <xdr:sp macro="" textlink="">
      <xdr:nvSpPr>
        <xdr:cNvPr id="637" name="n_1mainValue【保健センター・保健所】&#10;有形固定資産減価償却率">
          <a:extLst>
            <a:ext uri="{FF2B5EF4-FFF2-40B4-BE49-F238E27FC236}">
              <a16:creationId xmlns:a16="http://schemas.microsoft.com/office/drawing/2014/main" id="{00000000-0008-0000-0200-00007D020000}"/>
            </a:ext>
          </a:extLst>
        </xdr:cNvPr>
        <xdr:cNvSpPr txBox="1"/>
      </xdr:nvSpPr>
      <xdr:spPr>
        <a:xfrm>
          <a:off x="15266044" y="94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380</xdr:rowOff>
    </xdr:from>
    <xdr:ext cx="405111" cy="259045"/>
    <xdr:sp macro="" textlink="">
      <xdr:nvSpPr>
        <xdr:cNvPr id="638" name="n_2mainValue【保健センター・保健所】&#10;有形固定資産減価償却率">
          <a:extLst>
            <a:ext uri="{FF2B5EF4-FFF2-40B4-BE49-F238E27FC236}">
              <a16:creationId xmlns:a16="http://schemas.microsoft.com/office/drawing/2014/main" id="{00000000-0008-0000-0200-00007E020000}"/>
            </a:ext>
          </a:extLst>
        </xdr:cNvPr>
        <xdr:cNvSpPr txBox="1"/>
      </xdr:nvSpPr>
      <xdr:spPr>
        <a:xfrm>
          <a:off x="14389744" y="943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137540</xdr:rowOff>
    </xdr:from>
    <xdr:ext cx="405111" cy="259045"/>
    <xdr:sp macro="" textlink="">
      <xdr:nvSpPr>
        <xdr:cNvPr id="639" name="n_3mainValue【保健センター・保健所】&#10;有形固定資産減価償却率">
          <a:extLst>
            <a:ext uri="{FF2B5EF4-FFF2-40B4-BE49-F238E27FC236}">
              <a16:creationId xmlns:a16="http://schemas.microsoft.com/office/drawing/2014/main" id="{00000000-0008-0000-0200-00007F020000}"/>
            </a:ext>
          </a:extLst>
        </xdr:cNvPr>
        <xdr:cNvSpPr txBox="1"/>
      </xdr:nvSpPr>
      <xdr:spPr>
        <a:xfrm>
          <a:off x="13500744" y="939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137540</xdr:rowOff>
    </xdr:from>
    <xdr:ext cx="405111" cy="259045"/>
    <xdr:sp macro="" textlink="">
      <xdr:nvSpPr>
        <xdr:cNvPr id="640" name="n_4mainValue【保健センター・保健所】&#10;有形固定資産減価償却率">
          <a:extLst>
            <a:ext uri="{FF2B5EF4-FFF2-40B4-BE49-F238E27FC236}">
              <a16:creationId xmlns:a16="http://schemas.microsoft.com/office/drawing/2014/main" id="{00000000-0008-0000-0200-000080020000}"/>
            </a:ext>
          </a:extLst>
        </xdr:cNvPr>
        <xdr:cNvSpPr txBox="1"/>
      </xdr:nvSpPr>
      <xdr:spPr>
        <a:xfrm>
          <a:off x="12611744" y="939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3" name="【保健センター・保健所】&#10;一人当たり面積グラフ枠">
          <a:extLst>
            <a:ext uri="{FF2B5EF4-FFF2-40B4-BE49-F238E27FC236}">
              <a16:creationId xmlns:a16="http://schemas.microsoft.com/office/drawing/2014/main" id="{00000000-0008-0000-0200-00009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65" name="【保健センター・保健所】&#10;一人当たり面積最小値テキスト">
          <a:extLst>
            <a:ext uri="{FF2B5EF4-FFF2-40B4-BE49-F238E27FC236}">
              <a16:creationId xmlns:a16="http://schemas.microsoft.com/office/drawing/2014/main" id="{00000000-0008-0000-0200-000099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67" name="【保健センター・保健所】&#10;一人当たり面積最大値テキスト">
          <a:extLst>
            <a:ext uri="{FF2B5EF4-FFF2-40B4-BE49-F238E27FC236}">
              <a16:creationId xmlns:a16="http://schemas.microsoft.com/office/drawing/2014/main" id="{00000000-0008-0000-0200-00009B02000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69" name="【保健センター・保健所】&#10;一人当たり面積平均値テキスト">
          <a:extLst>
            <a:ext uri="{FF2B5EF4-FFF2-40B4-BE49-F238E27FC236}">
              <a16:creationId xmlns:a16="http://schemas.microsoft.com/office/drawing/2014/main" id="{00000000-0008-0000-0200-00009D020000}"/>
            </a:ext>
          </a:extLst>
        </xdr:cNvPr>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11447</xdr:rowOff>
    </xdr:from>
    <xdr:ext cx="469744" cy="259045"/>
    <xdr:sp macro="" textlink="">
      <xdr:nvSpPr>
        <xdr:cNvPr id="672" name="n_1aveValue【保健センター・保健所】&#10;一人当たり面積">
          <a:extLst>
            <a:ext uri="{FF2B5EF4-FFF2-40B4-BE49-F238E27FC236}">
              <a16:creationId xmlns:a16="http://schemas.microsoft.com/office/drawing/2014/main" id="{00000000-0008-0000-0200-0000A0020000}"/>
            </a:ext>
          </a:extLst>
        </xdr:cNvPr>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97790</xdr:rowOff>
    </xdr:from>
    <xdr:to>
      <xdr:col>107</xdr:col>
      <xdr:colOff>101600</xdr:colOff>
      <xdr:row>63</xdr:row>
      <xdr:rowOff>27940</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19067</xdr:rowOff>
    </xdr:from>
    <xdr:ext cx="469744" cy="259045"/>
    <xdr:sp macro="" textlink="">
      <xdr:nvSpPr>
        <xdr:cNvPr id="674" name="n_2aveValue【保健センター・保健所】&#10;一人当たり面積">
          <a:extLst>
            <a:ext uri="{FF2B5EF4-FFF2-40B4-BE49-F238E27FC236}">
              <a16:creationId xmlns:a16="http://schemas.microsoft.com/office/drawing/2014/main" id="{00000000-0008-0000-0200-0000A2020000}"/>
            </a:ext>
          </a:extLst>
        </xdr:cNvPr>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105410</xdr:rowOff>
    </xdr:from>
    <xdr:to>
      <xdr:col>102</xdr:col>
      <xdr:colOff>165100</xdr:colOff>
      <xdr:row>63</xdr:row>
      <xdr:rowOff>35560</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26687</xdr:rowOff>
    </xdr:from>
    <xdr:ext cx="469744" cy="259045"/>
    <xdr:sp macro="" textlink="">
      <xdr:nvSpPr>
        <xdr:cNvPr id="676" name="n_3aveValue【保健センター・保健所】&#10;一人当たり面積">
          <a:extLst>
            <a:ext uri="{FF2B5EF4-FFF2-40B4-BE49-F238E27FC236}">
              <a16:creationId xmlns:a16="http://schemas.microsoft.com/office/drawing/2014/main" id="{00000000-0008-0000-0200-0000A4020000}"/>
            </a:ext>
          </a:extLst>
        </xdr:cNvPr>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82550</xdr:rowOff>
    </xdr:from>
    <xdr:to>
      <xdr:col>98</xdr:col>
      <xdr:colOff>38100</xdr:colOff>
      <xdr:row>63</xdr:row>
      <xdr:rowOff>12700</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63</xdr:row>
      <xdr:rowOff>3827</xdr:rowOff>
    </xdr:from>
    <xdr:ext cx="469744" cy="259045"/>
    <xdr:sp macro="" textlink="">
      <xdr:nvSpPr>
        <xdr:cNvPr id="678" name="n_4aveValue【保健センター・保健所】&#10;一人当たり面積">
          <a:extLst>
            <a:ext uri="{FF2B5EF4-FFF2-40B4-BE49-F238E27FC236}">
              <a16:creationId xmlns:a16="http://schemas.microsoft.com/office/drawing/2014/main" id="{00000000-0008-0000-0200-0000A6020000}"/>
            </a:ext>
          </a:extLst>
        </xdr:cNvPr>
        <xdr:cNvSpPr txBox="1"/>
      </xdr:nvSpPr>
      <xdr:spPr>
        <a:xfrm>
          <a:off x="18421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22110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105427</xdr:rowOff>
    </xdr:from>
    <xdr:ext cx="469744" cy="259045"/>
    <xdr:sp macro="" textlink="">
      <xdr:nvSpPr>
        <xdr:cNvPr id="685" name="【保健センター・保健所】&#10;一人当たり面積該当値テキスト">
          <a:extLst>
            <a:ext uri="{FF2B5EF4-FFF2-40B4-BE49-F238E27FC236}">
              <a16:creationId xmlns:a16="http://schemas.microsoft.com/office/drawing/2014/main" id="{00000000-0008-0000-0200-0000AD020000}"/>
            </a:ext>
          </a:extLst>
        </xdr:cNvPr>
        <xdr:cNvSpPr txBox="1"/>
      </xdr:nvSpPr>
      <xdr:spPr>
        <a:xfrm>
          <a:off x="22199600"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86360</xdr:rowOff>
    </xdr:from>
    <xdr:to>
      <xdr:col>112</xdr:col>
      <xdr:colOff>38100</xdr:colOff>
      <xdr:row>62</xdr:row>
      <xdr:rowOff>16510</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21272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61</xdr:row>
      <xdr:rowOff>137160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flipV="1">
          <a:off x="21323300" y="105918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86360</xdr:rowOff>
    </xdr:from>
    <xdr:to>
      <xdr:col>107</xdr:col>
      <xdr:colOff>101600</xdr:colOff>
      <xdr:row>62</xdr:row>
      <xdr:rowOff>16510</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20383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137160</xdr:rowOff>
    </xdr:from>
    <xdr:to>
      <xdr:col>111</xdr:col>
      <xdr:colOff>177800</xdr:colOff>
      <xdr:row>61</xdr:row>
      <xdr:rowOff>137160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20434300" y="10595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93980</xdr:rowOff>
    </xdr:from>
    <xdr:to>
      <xdr:col>102</xdr:col>
      <xdr:colOff>165100</xdr:colOff>
      <xdr:row>62</xdr:row>
      <xdr:rowOff>24130</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9494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137160</xdr:rowOff>
    </xdr:from>
    <xdr:to>
      <xdr:col>107</xdr:col>
      <xdr:colOff>50800</xdr:colOff>
      <xdr:row>61</xdr:row>
      <xdr:rowOff>144780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19545300" y="105956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93980</xdr:rowOff>
    </xdr:from>
    <xdr:to>
      <xdr:col>98</xdr:col>
      <xdr:colOff>38100</xdr:colOff>
      <xdr:row>62</xdr:row>
      <xdr:rowOff>24130</xdr:rowOff>
    </xdr:to>
    <xdr:sp macro="" textlink="">
      <xdr:nvSpPr>
        <xdr:cNvPr id="692" name="楕円 691">
          <a:extLst>
            <a:ext uri="{FF2B5EF4-FFF2-40B4-BE49-F238E27FC236}">
              <a16:creationId xmlns:a16="http://schemas.microsoft.com/office/drawing/2014/main" id="{00000000-0008-0000-0200-0000B4020000}"/>
            </a:ext>
          </a:extLst>
        </xdr:cNvPr>
        <xdr:cNvSpPr/>
      </xdr:nvSpPr>
      <xdr:spPr>
        <a:xfrm>
          <a:off x="18605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144780</xdr:rowOff>
    </xdr:from>
    <xdr:to>
      <xdr:col>102</xdr:col>
      <xdr:colOff>114300</xdr:colOff>
      <xdr:row>61</xdr:row>
      <xdr:rowOff>144780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656300" y="1060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694" name="n_1mainValue【保健センター・保健所】&#10;一人当たり面積">
          <a:extLst>
            <a:ext uri="{FF2B5EF4-FFF2-40B4-BE49-F238E27FC236}">
              <a16:creationId xmlns:a16="http://schemas.microsoft.com/office/drawing/2014/main" id="{00000000-0008-0000-0200-0000B6020000}"/>
            </a:ext>
          </a:extLst>
        </xdr:cNvPr>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33037</xdr:rowOff>
    </xdr:from>
    <xdr:ext cx="469744" cy="259045"/>
    <xdr:sp macro="" textlink="">
      <xdr:nvSpPr>
        <xdr:cNvPr id="695" name="n_2mainValue【保健センター・保健所】&#10;一人当たり面積">
          <a:extLst>
            <a:ext uri="{FF2B5EF4-FFF2-40B4-BE49-F238E27FC236}">
              <a16:creationId xmlns:a16="http://schemas.microsoft.com/office/drawing/2014/main" id="{00000000-0008-0000-0200-0000B7020000}"/>
            </a:ext>
          </a:extLst>
        </xdr:cNvPr>
        <xdr:cNvSpPr txBox="1"/>
      </xdr:nvSpPr>
      <xdr:spPr>
        <a:xfrm>
          <a:off x="20199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40657</xdr:rowOff>
    </xdr:from>
    <xdr:ext cx="469744" cy="259045"/>
    <xdr:sp macro="" textlink="">
      <xdr:nvSpPr>
        <xdr:cNvPr id="696" name="n_3mainValue【保健センター・保健所】&#10;一人当たり面積">
          <a:extLst>
            <a:ext uri="{FF2B5EF4-FFF2-40B4-BE49-F238E27FC236}">
              <a16:creationId xmlns:a16="http://schemas.microsoft.com/office/drawing/2014/main" id="{00000000-0008-0000-0200-0000B8020000}"/>
            </a:ext>
          </a:extLst>
        </xdr:cNvPr>
        <xdr:cNvSpPr txBox="1"/>
      </xdr:nvSpPr>
      <xdr:spPr>
        <a:xfrm>
          <a:off x="19310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40657</xdr:rowOff>
    </xdr:from>
    <xdr:ext cx="469744" cy="259045"/>
    <xdr:sp macro="" textlink="">
      <xdr:nvSpPr>
        <xdr:cNvPr id="697" name="n_4mainValue【保健センター・保健所】&#10;一人当たり面積">
          <a:extLst>
            <a:ext uri="{FF2B5EF4-FFF2-40B4-BE49-F238E27FC236}">
              <a16:creationId xmlns:a16="http://schemas.microsoft.com/office/drawing/2014/main" id="{00000000-0008-0000-0200-0000B9020000}"/>
            </a:ext>
          </a:extLst>
        </xdr:cNvPr>
        <xdr:cNvSpPr txBox="1"/>
      </xdr:nvSpPr>
      <xdr:spPr>
        <a:xfrm>
          <a:off x="18421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消防施設】&#10;有形固定資産減価償却率グラフ枠">
          <a:extLst>
            <a:ext uri="{FF2B5EF4-FFF2-40B4-BE49-F238E27FC236}">
              <a16:creationId xmlns:a16="http://schemas.microsoft.com/office/drawing/2014/main" id="{00000000-0008-0000-0200-0000D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4" name="【消防施設】&#10;有形固定資産減価償却率最小値テキスト">
          <a:extLst>
            <a:ext uri="{FF2B5EF4-FFF2-40B4-BE49-F238E27FC236}">
              <a16:creationId xmlns:a16="http://schemas.microsoft.com/office/drawing/2014/main" id="{00000000-0008-0000-0200-0000D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26" name="【消防施設】&#10;有形固定資産減価償却率最大値テキスト">
          <a:extLst>
            <a:ext uri="{FF2B5EF4-FFF2-40B4-BE49-F238E27FC236}">
              <a16:creationId xmlns:a16="http://schemas.microsoft.com/office/drawing/2014/main" id="{00000000-0008-0000-0200-0000D6020000}"/>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28" name="【消防施設】&#10;有形固定資産減価償却率平均値テキスト">
          <a:extLst>
            <a:ext uri="{FF2B5EF4-FFF2-40B4-BE49-F238E27FC236}">
              <a16:creationId xmlns:a16="http://schemas.microsoft.com/office/drawing/2014/main" id="{00000000-0008-0000-0200-0000D8020000}"/>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120848</xdr:rowOff>
    </xdr:from>
    <xdr:ext cx="405111" cy="259045"/>
    <xdr:sp macro="" textlink="">
      <xdr:nvSpPr>
        <xdr:cNvPr id="731" name="n_1aveValue【消防施設】&#10;有形固定資産減価償却率">
          <a:extLst>
            <a:ext uri="{FF2B5EF4-FFF2-40B4-BE49-F238E27FC236}">
              <a16:creationId xmlns:a16="http://schemas.microsoft.com/office/drawing/2014/main" id="{00000000-0008-0000-0200-0000DB020000}"/>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21589</xdr:rowOff>
    </xdr:from>
    <xdr:to>
      <xdr:col>76</xdr:col>
      <xdr:colOff>165100</xdr:colOff>
      <xdr:row>82</xdr:row>
      <xdr:rowOff>123189</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114316</xdr:rowOff>
    </xdr:from>
    <xdr:ext cx="405111" cy="259045"/>
    <xdr:sp macro="" textlink="">
      <xdr:nvSpPr>
        <xdr:cNvPr id="733" name="n_2aveValue【消防施設】&#10;有形固定資産減価償却率">
          <a:extLst>
            <a:ext uri="{FF2B5EF4-FFF2-40B4-BE49-F238E27FC236}">
              <a16:creationId xmlns:a16="http://schemas.microsoft.com/office/drawing/2014/main" id="{00000000-0008-0000-0200-0000DD020000}"/>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135889</xdr:rowOff>
    </xdr:from>
    <xdr:to>
      <xdr:col>72</xdr:col>
      <xdr:colOff>38100</xdr:colOff>
      <xdr:row>83</xdr:row>
      <xdr:rowOff>66039</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57166</xdr:rowOff>
    </xdr:from>
    <xdr:ext cx="405111" cy="259045"/>
    <xdr:sp macro="" textlink="">
      <xdr:nvSpPr>
        <xdr:cNvPr id="735" name="n_3aveValue【消防施設】&#10;有形固定資産減価償却率">
          <a:extLst>
            <a:ext uri="{FF2B5EF4-FFF2-40B4-BE49-F238E27FC236}">
              <a16:creationId xmlns:a16="http://schemas.microsoft.com/office/drawing/2014/main" id="{00000000-0008-0000-0200-0000DF020000}"/>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10161</xdr:rowOff>
    </xdr:from>
    <xdr:to>
      <xdr:col>67</xdr:col>
      <xdr:colOff>101600</xdr:colOff>
      <xdr:row>82</xdr:row>
      <xdr:rowOff>111761</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82</xdr:row>
      <xdr:rowOff>102888</xdr:rowOff>
    </xdr:from>
    <xdr:ext cx="405111" cy="259045"/>
    <xdr:sp macro="" textlink="">
      <xdr:nvSpPr>
        <xdr:cNvPr id="737" name="n_4aveValue【消防施設】&#10;有形固定資産減価償却率">
          <a:extLst>
            <a:ext uri="{FF2B5EF4-FFF2-40B4-BE49-F238E27FC236}">
              <a16:creationId xmlns:a16="http://schemas.microsoft.com/office/drawing/2014/main" id="{00000000-0008-0000-0200-0000E1020000}"/>
            </a:ext>
          </a:extLst>
        </xdr:cNvPr>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68943</xdr:rowOff>
    </xdr:from>
    <xdr:to>
      <xdr:col>85</xdr:col>
      <xdr:colOff>177800</xdr:colOff>
      <xdr:row>81</xdr:row>
      <xdr:rowOff>170543</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162687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91820</xdr:rowOff>
    </xdr:from>
    <xdr:ext cx="405111" cy="259045"/>
    <xdr:sp macro="" textlink="">
      <xdr:nvSpPr>
        <xdr:cNvPr id="744" name="【消防施設】&#10;有形固定資産減価償却率該当値テキスト">
          <a:extLst>
            <a:ext uri="{FF2B5EF4-FFF2-40B4-BE49-F238E27FC236}">
              <a16:creationId xmlns:a16="http://schemas.microsoft.com/office/drawing/2014/main" id="{00000000-0008-0000-0200-0000E8020000}"/>
            </a:ext>
          </a:extLst>
        </xdr:cNvPr>
        <xdr:cNvSpPr txBox="1"/>
      </xdr:nvSpPr>
      <xdr:spPr>
        <a:xfrm>
          <a:off x="16357600" y="1380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363</xdr:rowOff>
    </xdr:from>
    <xdr:to>
      <xdr:col>81</xdr:col>
      <xdr:colOff>101600</xdr:colOff>
      <xdr:row>81</xdr:row>
      <xdr:rowOff>101963</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15430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51163</xdr:rowOff>
    </xdr:from>
    <xdr:to>
      <xdr:col>85</xdr:col>
      <xdr:colOff>127000</xdr:colOff>
      <xdr:row>81</xdr:row>
      <xdr:rowOff>119743</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5481300" y="1393861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121194</xdr:rowOff>
    </xdr:from>
    <xdr:to>
      <xdr:col>76</xdr:col>
      <xdr:colOff>165100</xdr:colOff>
      <xdr:row>81</xdr:row>
      <xdr:rowOff>51344</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14541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xdr:rowOff>
    </xdr:from>
    <xdr:to>
      <xdr:col>81</xdr:col>
      <xdr:colOff>50800</xdr:colOff>
      <xdr:row>81</xdr:row>
      <xdr:rowOff>51163</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4592300" y="1388799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80373</xdr:rowOff>
    </xdr:from>
    <xdr:to>
      <xdr:col>72</xdr:col>
      <xdr:colOff>38100</xdr:colOff>
      <xdr:row>81</xdr:row>
      <xdr:rowOff>10523</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13652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131173</xdr:rowOff>
    </xdr:from>
    <xdr:to>
      <xdr:col>76</xdr:col>
      <xdr:colOff>114300</xdr:colOff>
      <xdr:row>81</xdr:row>
      <xdr:rowOff>544</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3703300" y="1384717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150586</xdr:rowOff>
    </xdr:from>
    <xdr:to>
      <xdr:col>67</xdr:col>
      <xdr:colOff>101600</xdr:colOff>
      <xdr:row>81</xdr:row>
      <xdr:rowOff>80736</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12763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131173</xdr:rowOff>
    </xdr:from>
    <xdr:to>
      <xdr:col>71</xdr:col>
      <xdr:colOff>177800</xdr:colOff>
      <xdr:row>81</xdr:row>
      <xdr:rowOff>29936</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12814300" y="1384717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118490</xdr:rowOff>
    </xdr:from>
    <xdr:ext cx="405111" cy="259045"/>
    <xdr:sp macro="" textlink="">
      <xdr:nvSpPr>
        <xdr:cNvPr id="753" name="n_1mainValue【消防施設】&#10;有形固定資産減価償却率">
          <a:extLst>
            <a:ext uri="{FF2B5EF4-FFF2-40B4-BE49-F238E27FC236}">
              <a16:creationId xmlns:a16="http://schemas.microsoft.com/office/drawing/2014/main" id="{00000000-0008-0000-0200-0000F1020000}"/>
            </a:ext>
          </a:extLst>
        </xdr:cNvPr>
        <xdr:cNvSpPr txBox="1"/>
      </xdr:nvSpPr>
      <xdr:spPr>
        <a:xfrm>
          <a:off x="152660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67871</xdr:rowOff>
    </xdr:from>
    <xdr:ext cx="405111" cy="259045"/>
    <xdr:sp macro="" textlink="">
      <xdr:nvSpPr>
        <xdr:cNvPr id="754" name="n_2mainValue【消防施設】&#10;有形固定資産減価償却率">
          <a:extLst>
            <a:ext uri="{FF2B5EF4-FFF2-40B4-BE49-F238E27FC236}">
              <a16:creationId xmlns:a16="http://schemas.microsoft.com/office/drawing/2014/main" id="{00000000-0008-0000-0200-0000F2020000}"/>
            </a:ext>
          </a:extLst>
        </xdr:cNvPr>
        <xdr:cNvSpPr txBox="1"/>
      </xdr:nvSpPr>
      <xdr:spPr>
        <a:xfrm>
          <a:off x="14389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27050</xdr:rowOff>
    </xdr:from>
    <xdr:ext cx="405111" cy="259045"/>
    <xdr:sp macro="" textlink="">
      <xdr:nvSpPr>
        <xdr:cNvPr id="755" name="n_3mainValue【消防施設】&#10;有形固定資産減価償却率">
          <a:extLst>
            <a:ext uri="{FF2B5EF4-FFF2-40B4-BE49-F238E27FC236}">
              <a16:creationId xmlns:a16="http://schemas.microsoft.com/office/drawing/2014/main" id="{00000000-0008-0000-0200-0000F3020000}"/>
            </a:ext>
          </a:extLst>
        </xdr:cNvPr>
        <xdr:cNvSpPr txBox="1"/>
      </xdr:nvSpPr>
      <xdr:spPr>
        <a:xfrm>
          <a:off x="135007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97263</xdr:rowOff>
    </xdr:from>
    <xdr:ext cx="405111" cy="259045"/>
    <xdr:sp macro="" textlink="">
      <xdr:nvSpPr>
        <xdr:cNvPr id="756" name="n_4mainValue【消防施設】&#10;有形固定資産減価償却率">
          <a:extLst>
            <a:ext uri="{FF2B5EF4-FFF2-40B4-BE49-F238E27FC236}">
              <a16:creationId xmlns:a16="http://schemas.microsoft.com/office/drawing/2014/main" id="{00000000-0008-0000-0200-0000F4020000}"/>
            </a:ext>
          </a:extLst>
        </xdr:cNvPr>
        <xdr:cNvSpPr txBox="1"/>
      </xdr:nvSpPr>
      <xdr:spPr>
        <a:xfrm>
          <a:off x="12611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7" name="【消防施設】&#10;一人当たり面積グラフ枠">
          <a:extLst>
            <a:ext uri="{FF2B5EF4-FFF2-40B4-BE49-F238E27FC236}">
              <a16:creationId xmlns:a16="http://schemas.microsoft.com/office/drawing/2014/main" id="{00000000-0008-0000-0200-000009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79" name="【消防施設】&#10;一人当たり面積最小値テキスト">
          <a:extLst>
            <a:ext uri="{FF2B5EF4-FFF2-40B4-BE49-F238E27FC236}">
              <a16:creationId xmlns:a16="http://schemas.microsoft.com/office/drawing/2014/main" id="{00000000-0008-0000-0200-00000B030000}"/>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81" name="【消防施設】&#10;一人当たり面積最大値テキスト">
          <a:extLst>
            <a:ext uri="{FF2B5EF4-FFF2-40B4-BE49-F238E27FC236}">
              <a16:creationId xmlns:a16="http://schemas.microsoft.com/office/drawing/2014/main" id="{00000000-0008-0000-0200-00000D030000}"/>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83" name="【消防施設】&#10;一人当たり面積平均値テキスト">
          <a:extLst>
            <a:ext uri="{FF2B5EF4-FFF2-40B4-BE49-F238E27FC236}">
              <a16:creationId xmlns:a16="http://schemas.microsoft.com/office/drawing/2014/main" id="{00000000-0008-0000-0200-00000F030000}"/>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84" name="フローチャート: 判断 783">
          <a:extLst>
            <a:ext uri="{FF2B5EF4-FFF2-40B4-BE49-F238E27FC236}">
              <a16:creationId xmlns:a16="http://schemas.microsoft.com/office/drawing/2014/main" id="{00000000-0008-0000-0200-00001003000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85" name="フローチャート: 判断 784">
          <a:extLst>
            <a:ext uri="{FF2B5EF4-FFF2-40B4-BE49-F238E27FC236}">
              <a16:creationId xmlns:a16="http://schemas.microsoft.com/office/drawing/2014/main" id="{00000000-0008-0000-0200-000011030000}"/>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125289</xdr:rowOff>
    </xdr:from>
    <xdr:ext cx="469744" cy="259045"/>
    <xdr:sp macro="" textlink="">
      <xdr:nvSpPr>
        <xdr:cNvPr id="786" name="n_1aveValue【消防施設】&#10;一人当たり面積">
          <a:extLst>
            <a:ext uri="{FF2B5EF4-FFF2-40B4-BE49-F238E27FC236}">
              <a16:creationId xmlns:a16="http://schemas.microsoft.com/office/drawing/2014/main" id="{00000000-0008-0000-0200-000012030000}"/>
            </a:ext>
          </a:extLst>
        </xdr:cNvPr>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787" name="フローチャート: 判断 786">
          <a:extLst>
            <a:ext uri="{FF2B5EF4-FFF2-40B4-BE49-F238E27FC236}">
              <a16:creationId xmlns:a16="http://schemas.microsoft.com/office/drawing/2014/main" id="{00000000-0008-0000-0200-00001303000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128033</xdr:rowOff>
    </xdr:from>
    <xdr:ext cx="469744" cy="259045"/>
    <xdr:sp macro="" textlink="">
      <xdr:nvSpPr>
        <xdr:cNvPr id="788" name="n_2aveValue【消防施設】&#10;一人当たり面積">
          <a:extLst>
            <a:ext uri="{FF2B5EF4-FFF2-40B4-BE49-F238E27FC236}">
              <a16:creationId xmlns:a16="http://schemas.microsoft.com/office/drawing/2014/main" id="{00000000-0008-0000-0200-000014030000}"/>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36221</xdr:rowOff>
    </xdr:from>
    <xdr:to>
      <xdr:col>102</xdr:col>
      <xdr:colOff>165100</xdr:colOff>
      <xdr:row>85</xdr:row>
      <xdr:rowOff>137821</xdr:rowOff>
    </xdr:to>
    <xdr:sp macro="" textlink="">
      <xdr:nvSpPr>
        <xdr:cNvPr id="789" name="フローチャート: 判断 788">
          <a:extLst>
            <a:ext uri="{FF2B5EF4-FFF2-40B4-BE49-F238E27FC236}">
              <a16:creationId xmlns:a16="http://schemas.microsoft.com/office/drawing/2014/main" id="{00000000-0008-0000-0200-000015030000}"/>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128948</xdr:rowOff>
    </xdr:from>
    <xdr:ext cx="469744" cy="259045"/>
    <xdr:sp macro="" textlink="">
      <xdr:nvSpPr>
        <xdr:cNvPr id="790" name="n_3aveValue【消防施設】&#10;一人当たり面積">
          <a:extLst>
            <a:ext uri="{FF2B5EF4-FFF2-40B4-BE49-F238E27FC236}">
              <a16:creationId xmlns:a16="http://schemas.microsoft.com/office/drawing/2014/main" id="{00000000-0008-0000-0200-000016030000}"/>
            </a:ext>
          </a:extLst>
        </xdr:cNvPr>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22504</xdr:rowOff>
    </xdr:from>
    <xdr:to>
      <xdr:col>98</xdr:col>
      <xdr:colOff>38100</xdr:colOff>
      <xdr:row>85</xdr:row>
      <xdr:rowOff>124104</xdr:rowOff>
    </xdr:to>
    <xdr:sp macro="" textlink="">
      <xdr:nvSpPr>
        <xdr:cNvPr id="791" name="フローチャート: 判断 790">
          <a:extLst>
            <a:ext uri="{FF2B5EF4-FFF2-40B4-BE49-F238E27FC236}">
              <a16:creationId xmlns:a16="http://schemas.microsoft.com/office/drawing/2014/main" id="{00000000-0008-0000-0200-000017030000}"/>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83</xdr:row>
      <xdr:rowOff>140631</xdr:rowOff>
    </xdr:from>
    <xdr:ext cx="469744" cy="259045"/>
    <xdr:sp macro="" textlink="">
      <xdr:nvSpPr>
        <xdr:cNvPr id="792" name="n_4aveValue【消防施設】&#10;一人当たり面積">
          <a:extLst>
            <a:ext uri="{FF2B5EF4-FFF2-40B4-BE49-F238E27FC236}">
              <a16:creationId xmlns:a16="http://schemas.microsoft.com/office/drawing/2014/main" id="{00000000-0008-0000-0200-000018030000}"/>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18847</xdr:rowOff>
    </xdr:from>
    <xdr:to>
      <xdr:col>116</xdr:col>
      <xdr:colOff>114300</xdr:colOff>
      <xdr:row>85</xdr:row>
      <xdr:rowOff>120447</xdr:rowOff>
    </xdr:to>
    <xdr:sp macro="" textlink="">
      <xdr:nvSpPr>
        <xdr:cNvPr id="798" name="楕円 797">
          <a:extLst>
            <a:ext uri="{FF2B5EF4-FFF2-40B4-BE49-F238E27FC236}">
              <a16:creationId xmlns:a16="http://schemas.microsoft.com/office/drawing/2014/main" id="{00000000-0008-0000-0200-00001E030000}"/>
            </a:ext>
          </a:extLst>
        </xdr:cNvPr>
        <xdr:cNvSpPr/>
      </xdr:nvSpPr>
      <xdr:spPr>
        <a:xfrm>
          <a:off x="22110700" y="1459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41724</xdr:rowOff>
    </xdr:from>
    <xdr:ext cx="469744" cy="259045"/>
    <xdr:sp macro="" textlink="">
      <xdr:nvSpPr>
        <xdr:cNvPr id="799" name="【消防施設】&#10;一人当たり面積該当値テキスト">
          <a:extLst>
            <a:ext uri="{FF2B5EF4-FFF2-40B4-BE49-F238E27FC236}">
              <a16:creationId xmlns:a16="http://schemas.microsoft.com/office/drawing/2014/main" id="{00000000-0008-0000-0200-00001F030000}"/>
            </a:ext>
          </a:extLst>
        </xdr:cNvPr>
        <xdr:cNvSpPr txBox="1"/>
      </xdr:nvSpPr>
      <xdr:spPr>
        <a:xfrm>
          <a:off x="22199600" y="1444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23419</xdr:rowOff>
    </xdr:from>
    <xdr:to>
      <xdr:col>112</xdr:col>
      <xdr:colOff>38100</xdr:colOff>
      <xdr:row>85</xdr:row>
      <xdr:rowOff>125019</xdr:rowOff>
    </xdr:to>
    <xdr:sp macro="" textlink="">
      <xdr:nvSpPr>
        <xdr:cNvPr id="800" name="楕円 799">
          <a:extLst>
            <a:ext uri="{FF2B5EF4-FFF2-40B4-BE49-F238E27FC236}">
              <a16:creationId xmlns:a16="http://schemas.microsoft.com/office/drawing/2014/main" id="{00000000-0008-0000-0200-000020030000}"/>
            </a:ext>
          </a:extLst>
        </xdr:cNvPr>
        <xdr:cNvSpPr/>
      </xdr:nvSpPr>
      <xdr:spPr>
        <a:xfrm>
          <a:off x="21272500" y="145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69647</xdr:rowOff>
    </xdr:from>
    <xdr:to>
      <xdr:col>116</xdr:col>
      <xdr:colOff>63500</xdr:colOff>
      <xdr:row>85</xdr:row>
      <xdr:rowOff>74219</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flipV="1">
          <a:off x="21323300" y="1464289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24333</xdr:rowOff>
    </xdr:from>
    <xdr:to>
      <xdr:col>107</xdr:col>
      <xdr:colOff>101600</xdr:colOff>
      <xdr:row>85</xdr:row>
      <xdr:rowOff>125933</xdr:rowOff>
    </xdr:to>
    <xdr:sp macro="" textlink="">
      <xdr:nvSpPr>
        <xdr:cNvPr id="802" name="楕円 801">
          <a:extLst>
            <a:ext uri="{FF2B5EF4-FFF2-40B4-BE49-F238E27FC236}">
              <a16:creationId xmlns:a16="http://schemas.microsoft.com/office/drawing/2014/main" id="{00000000-0008-0000-0200-000022030000}"/>
            </a:ext>
          </a:extLst>
        </xdr:cNvPr>
        <xdr:cNvSpPr/>
      </xdr:nvSpPr>
      <xdr:spPr>
        <a:xfrm>
          <a:off x="20383500" y="145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74219</xdr:rowOff>
    </xdr:from>
    <xdr:to>
      <xdr:col>111</xdr:col>
      <xdr:colOff>177800</xdr:colOff>
      <xdr:row>85</xdr:row>
      <xdr:rowOff>75133</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flipV="1">
          <a:off x="20434300" y="1464746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804" name="楕円 803">
          <a:extLst>
            <a:ext uri="{FF2B5EF4-FFF2-40B4-BE49-F238E27FC236}">
              <a16:creationId xmlns:a16="http://schemas.microsoft.com/office/drawing/2014/main" id="{00000000-0008-0000-0200-000024030000}"/>
            </a:ext>
          </a:extLst>
        </xdr:cNvPr>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75133</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9545300" y="1464563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31648</xdr:rowOff>
    </xdr:from>
    <xdr:to>
      <xdr:col>98</xdr:col>
      <xdr:colOff>38100</xdr:colOff>
      <xdr:row>85</xdr:row>
      <xdr:rowOff>133248</xdr:rowOff>
    </xdr:to>
    <xdr:sp macro="" textlink="">
      <xdr:nvSpPr>
        <xdr:cNvPr id="806" name="楕円 805">
          <a:extLst>
            <a:ext uri="{FF2B5EF4-FFF2-40B4-BE49-F238E27FC236}">
              <a16:creationId xmlns:a16="http://schemas.microsoft.com/office/drawing/2014/main" id="{00000000-0008-0000-0200-000026030000}"/>
            </a:ext>
          </a:extLst>
        </xdr:cNvPr>
        <xdr:cNvSpPr/>
      </xdr:nvSpPr>
      <xdr:spPr>
        <a:xfrm>
          <a:off x="18605500" y="1460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82448</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flipV="1">
          <a:off x="18656300" y="1464563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141546</xdr:rowOff>
    </xdr:from>
    <xdr:ext cx="469744" cy="259045"/>
    <xdr:sp macro="" textlink="">
      <xdr:nvSpPr>
        <xdr:cNvPr id="808" name="n_1mainValue【消防施設】&#10;一人当たり面積">
          <a:extLst>
            <a:ext uri="{FF2B5EF4-FFF2-40B4-BE49-F238E27FC236}">
              <a16:creationId xmlns:a16="http://schemas.microsoft.com/office/drawing/2014/main" id="{00000000-0008-0000-0200-000028030000}"/>
            </a:ext>
          </a:extLst>
        </xdr:cNvPr>
        <xdr:cNvSpPr txBox="1"/>
      </xdr:nvSpPr>
      <xdr:spPr>
        <a:xfrm>
          <a:off x="21075727" y="1437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142460</xdr:rowOff>
    </xdr:from>
    <xdr:ext cx="469744" cy="259045"/>
    <xdr:sp macro="" textlink="">
      <xdr:nvSpPr>
        <xdr:cNvPr id="809" name="n_2mainValue【消防施設】&#10;一人当たり面積">
          <a:extLst>
            <a:ext uri="{FF2B5EF4-FFF2-40B4-BE49-F238E27FC236}">
              <a16:creationId xmlns:a16="http://schemas.microsoft.com/office/drawing/2014/main" id="{00000000-0008-0000-0200-000029030000}"/>
            </a:ext>
          </a:extLst>
        </xdr:cNvPr>
        <xdr:cNvSpPr txBox="1"/>
      </xdr:nvSpPr>
      <xdr:spPr>
        <a:xfrm>
          <a:off x="20199427" y="1437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810" name="n_3mainValue【消防施設】&#10;一人当たり面積">
          <a:extLst>
            <a:ext uri="{FF2B5EF4-FFF2-40B4-BE49-F238E27FC236}">
              <a16:creationId xmlns:a16="http://schemas.microsoft.com/office/drawing/2014/main" id="{00000000-0008-0000-0200-00002A030000}"/>
            </a:ext>
          </a:extLst>
        </xdr:cNvPr>
        <xdr:cNvSpPr txBox="1"/>
      </xdr:nvSpPr>
      <xdr:spPr>
        <a:xfrm>
          <a:off x="19310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124375</xdr:rowOff>
    </xdr:from>
    <xdr:ext cx="469744" cy="259045"/>
    <xdr:sp macro="" textlink="">
      <xdr:nvSpPr>
        <xdr:cNvPr id="811" name="n_4mainValue【消防施設】&#10;一人当たり面積">
          <a:extLst>
            <a:ext uri="{FF2B5EF4-FFF2-40B4-BE49-F238E27FC236}">
              <a16:creationId xmlns:a16="http://schemas.microsoft.com/office/drawing/2014/main" id="{00000000-0008-0000-0200-00002B030000}"/>
            </a:ext>
          </a:extLst>
        </xdr:cNvPr>
        <xdr:cNvSpPr txBox="1"/>
      </xdr:nvSpPr>
      <xdr:spPr>
        <a:xfrm>
          <a:off x="18421427" y="1469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2" name="正方形/長方形 811">
          <a:extLst>
            <a:ext uri="{FF2B5EF4-FFF2-40B4-BE49-F238E27FC236}">
              <a16:creationId xmlns:a16="http://schemas.microsoft.com/office/drawing/2014/main" id="{00000000-0008-0000-0200-00002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3" name="正方形/長方形 812">
          <a:extLst>
            <a:ext uri="{FF2B5EF4-FFF2-40B4-BE49-F238E27FC236}">
              <a16:creationId xmlns:a16="http://schemas.microsoft.com/office/drawing/2014/main" id="{00000000-0008-0000-0200-00002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4" name="正方形/長方形 813">
          <a:extLst>
            <a:ext uri="{FF2B5EF4-FFF2-40B4-BE49-F238E27FC236}">
              <a16:creationId xmlns:a16="http://schemas.microsoft.com/office/drawing/2014/main" id="{00000000-0008-0000-0200-00002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5" name="正方形/長方形 814">
          <a:extLst>
            <a:ext uri="{FF2B5EF4-FFF2-40B4-BE49-F238E27FC236}">
              <a16:creationId xmlns:a16="http://schemas.microsoft.com/office/drawing/2014/main" id="{00000000-0008-0000-0200-00002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6" name="正方形/長方形 815">
          <a:extLst>
            <a:ext uri="{FF2B5EF4-FFF2-40B4-BE49-F238E27FC236}">
              <a16:creationId xmlns:a16="http://schemas.microsoft.com/office/drawing/2014/main" id="{00000000-0008-0000-0200-00003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7" name="正方形/長方形 816">
          <a:extLst>
            <a:ext uri="{FF2B5EF4-FFF2-40B4-BE49-F238E27FC236}">
              <a16:creationId xmlns:a16="http://schemas.microsoft.com/office/drawing/2014/main" id="{00000000-0008-0000-0200-00003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8" name="正方形/長方形 817">
          <a:extLst>
            <a:ext uri="{FF2B5EF4-FFF2-40B4-BE49-F238E27FC236}">
              <a16:creationId xmlns:a16="http://schemas.microsoft.com/office/drawing/2014/main" id="{00000000-0008-0000-0200-00003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9" name="正方形/長方形 818">
          <a:extLst>
            <a:ext uri="{FF2B5EF4-FFF2-40B4-BE49-F238E27FC236}">
              <a16:creationId xmlns:a16="http://schemas.microsoft.com/office/drawing/2014/main" id="{00000000-0008-0000-0200-00003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庁舎】&#10;有形固定資産減価償却率グラフ枠">
          <a:extLst>
            <a:ext uri="{FF2B5EF4-FFF2-40B4-BE49-F238E27FC236}">
              <a16:creationId xmlns:a16="http://schemas.microsoft.com/office/drawing/2014/main" id="{00000000-0008-0000-0200-00004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38" name="【庁舎】&#10;有形固定資産減価償却率最小値テキスト">
          <a:extLst>
            <a:ext uri="{FF2B5EF4-FFF2-40B4-BE49-F238E27FC236}">
              <a16:creationId xmlns:a16="http://schemas.microsoft.com/office/drawing/2014/main" id="{00000000-0008-0000-0200-000046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40" name="【庁舎】&#10;有形固定資産減価償却率最大値テキスト">
          <a:extLst>
            <a:ext uri="{FF2B5EF4-FFF2-40B4-BE49-F238E27FC236}">
              <a16:creationId xmlns:a16="http://schemas.microsoft.com/office/drawing/2014/main" id="{00000000-0008-0000-0200-00004803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42" name="【庁舎】&#10;有形固定資産減価償却率平均値テキスト">
          <a:extLst>
            <a:ext uri="{FF2B5EF4-FFF2-40B4-BE49-F238E27FC236}">
              <a16:creationId xmlns:a16="http://schemas.microsoft.com/office/drawing/2014/main" id="{00000000-0008-0000-0200-00004A030000}"/>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43" name="フローチャート: 判断 842">
          <a:extLst>
            <a:ext uri="{FF2B5EF4-FFF2-40B4-BE49-F238E27FC236}">
              <a16:creationId xmlns:a16="http://schemas.microsoft.com/office/drawing/2014/main" id="{00000000-0008-0000-0200-00004B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44" name="フローチャート: 判断 843">
          <a:extLst>
            <a:ext uri="{FF2B5EF4-FFF2-40B4-BE49-F238E27FC236}">
              <a16:creationId xmlns:a16="http://schemas.microsoft.com/office/drawing/2014/main" id="{00000000-0008-0000-0200-00004C030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8726</xdr:rowOff>
    </xdr:from>
    <xdr:ext cx="405111" cy="259045"/>
    <xdr:sp macro="" textlink="">
      <xdr:nvSpPr>
        <xdr:cNvPr id="845" name="n_1aveValue【庁舎】&#10;有形固定資産減価償却率">
          <a:extLst>
            <a:ext uri="{FF2B5EF4-FFF2-40B4-BE49-F238E27FC236}">
              <a16:creationId xmlns:a16="http://schemas.microsoft.com/office/drawing/2014/main" id="{00000000-0008-0000-0200-00004D030000}"/>
            </a:ext>
          </a:extLst>
        </xdr:cNvPr>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105411</xdr:rowOff>
    </xdr:from>
    <xdr:to>
      <xdr:col>76</xdr:col>
      <xdr:colOff>165100</xdr:colOff>
      <xdr:row>105</xdr:row>
      <xdr:rowOff>35561</xdr:rowOff>
    </xdr:to>
    <xdr:sp macro="" textlink="">
      <xdr:nvSpPr>
        <xdr:cNvPr id="846" name="フローチャート: 判断 845">
          <a:extLst>
            <a:ext uri="{FF2B5EF4-FFF2-40B4-BE49-F238E27FC236}">
              <a16:creationId xmlns:a16="http://schemas.microsoft.com/office/drawing/2014/main" id="{00000000-0008-0000-0200-00004E030000}"/>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26688</xdr:rowOff>
    </xdr:from>
    <xdr:ext cx="405111" cy="259045"/>
    <xdr:sp macro="" textlink="">
      <xdr:nvSpPr>
        <xdr:cNvPr id="847" name="n_2aveValue【庁舎】&#10;有形固定資産減価償却率">
          <a:extLst>
            <a:ext uri="{FF2B5EF4-FFF2-40B4-BE49-F238E27FC236}">
              <a16:creationId xmlns:a16="http://schemas.microsoft.com/office/drawing/2014/main" id="{00000000-0008-0000-0200-00004F030000}"/>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134801</xdr:rowOff>
    </xdr:from>
    <xdr:to>
      <xdr:col>72</xdr:col>
      <xdr:colOff>38100</xdr:colOff>
      <xdr:row>105</xdr:row>
      <xdr:rowOff>64951</xdr:rowOff>
    </xdr:to>
    <xdr:sp macro="" textlink="">
      <xdr:nvSpPr>
        <xdr:cNvPr id="848" name="フローチャート: 判断 847">
          <a:extLst>
            <a:ext uri="{FF2B5EF4-FFF2-40B4-BE49-F238E27FC236}">
              <a16:creationId xmlns:a16="http://schemas.microsoft.com/office/drawing/2014/main" id="{00000000-0008-0000-0200-000050030000}"/>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56078</xdr:rowOff>
    </xdr:from>
    <xdr:ext cx="405111" cy="259045"/>
    <xdr:sp macro="" textlink="">
      <xdr:nvSpPr>
        <xdr:cNvPr id="849" name="n_3aveValue【庁舎】&#10;有形固定資産減価償却率">
          <a:extLst>
            <a:ext uri="{FF2B5EF4-FFF2-40B4-BE49-F238E27FC236}">
              <a16:creationId xmlns:a16="http://schemas.microsoft.com/office/drawing/2014/main" id="{00000000-0008-0000-0200-000051030000}"/>
            </a:ext>
          </a:extLst>
        </xdr:cNvPr>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165826</xdr:rowOff>
    </xdr:from>
    <xdr:to>
      <xdr:col>67</xdr:col>
      <xdr:colOff>101600</xdr:colOff>
      <xdr:row>105</xdr:row>
      <xdr:rowOff>95976</xdr:rowOff>
    </xdr:to>
    <xdr:sp macro="" textlink="">
      <xdr:nvSpPr>
        <xdr:cNvPr id="850" name="フローチャート: 判断 849">
          <a:extLst>
            <a:ext uri="{FF2B5EF4-FFF2-40B4-BE49-F238E27FC236}">
              <a16:creationId xmlns:a16="http://schemas.microsoft.com/office/drawing/2014/main" id="{00000000-0008-0000-0200-000052030000}"/>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105</xdr:row>
      <xdr:rowOff>87103</xdr:rowOff>
    </xdr:from>
    <xdr:ext cx="405111" cy="259045"/>
    <xdr:sp macro="" textlink="">
      <xdr:nvSpPr>
        <xdr:cNvPr id="851" name="n_4aveValue【庁舎】&#10;有形固定資産減価償却率">
          <a:extLst>
            <a:ext uri="{FF2B5EF4-FFF2-40B4-BE49-F238E27FC236}">
              <a16:creationId xmlns:a16="http://schemas.microsoft.com/office/drawing/2014/main" id="{00000000-0008-0000-0200-000053030000}"/>
            </a:ext>
          </a:extLst>
        </xdr:cNvPr>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7438</xdr:rowOff>
    </xdr:from>
    <xdr:to>
      <xdr:col>85</xdr:col>
      <xdr:colOff>177800</xdr:colOff>
      <xdr:row>101</xdr:row>
      <xdr:rowOff>109038</xdr:rowOff>
    </xdr:to>
    <xdr:sp macro="" textlink="">
      <xdr:nvSpPr>
        <xdr:cNvPr id="857" name="楕円 856">
          <a:extLst>
            <a:ext uri="{FF2B5EF4-FFF2-40B4-BE49-F238E27FC236}">
              <a16:creationId xmlns:a16="http://schemas.microsoft.com/office/drawing/2014/main" id="{00000000-0008-0000-0200-000059030000}"/>
            </a:ext>
          </a:extLst>
        </xdr:cNvPr>
        <xdr:cNvSpPr/>
      </xdr:nvSpPr>
      <xdr:spPr>
        <a:xfrm>
          <a:off x="162687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30315</xdr:rowOff>
    </xdr:from>
    <xdr:ext cx="405111" cy="259045"/>
    <xdr:sp macro="" textlink="">
      <xdr:nvSpPr>
        <xdr:cNvPr id="858" name="【庁舎】&#10;有形固定資産減価償却率該当値テキスト">
          <a:extLst>
            <a:ext uri="{FF2B5EF4-FFF2-40B4-BE49-F238E27FC236}">
              <a16:creationId xmlns:a16="http://schemas.microsoft.com/office/drawing/2014/main" id="{00000000-0008-0000-0200-00005A030000}"/>
            </a:ext>
          </a:extLst>
        </xdr:cNvPr>
        <xdr:cNvSpPr txBox="1"/>
      </xdr:nvSpPr>
      <xdr:spPr>
        <a:xfrm>
          <a:off x="16357600" y="1717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131536</xdr:rowOff>
    </xdr:from>
    <xdr:to>
      <xdr:col>81</xdr:col>
      <xdr:colOff>101600</xdr:colOff>
      <xdr:row>101</xdr:row>
      <xdr:rowOff>61686</xdr:rowOff>
    </xdr:to>
    <xdr:sp macro="" textlink="">
      <xdr:nvSpPr>
        <xdr:cNvPr id="859" name="楕円 858">
          <a:extLst>
            <a:ext uri="{FF2B5EF4-FFF2-40B4-BE49-F238E27FC236}">
              <a16:creationId xmlns:a16="http://schemas.microsoft.com/office/drawing/2014/main" id="{00000000-0008-0000-0200-00005B030000}"/>
            </a:ext>
          </a:extLst>
        </xdr:cNvPr>
        <xdr:cNvSpPr/>
      </xdr:nvSpPr>
      <xdr:spPr>
        <a:xfrm>
          <a:off x="15430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10886</xdr:rowOff>
    </xdr:from>
    <xdr:to>
      <xdr:col>85</xdr:col>
      <xdr:colOff>127000</xdr:colOff>
      <xdr:row>101</xdr:row>
      <xdr:rowOff>58238</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5481300" y="1732733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87449</xdr:rowOff>
    </xdr:from>
    <xdr:to>
      <xdr:col>76</xdr:col>
      <xdr:colOff>165100</xdr:colOff>
      <xdr:row>101</xdr:row>
      <xdr:rowOff>17599</xdr:rowOff>
    </xdr:to>
    <xdr:sp macro="" textlink="">
      <xdr:nvSpPr>
        <xdr:cNvPr id="861" name="楕円 860">
          <a:extLst>
            <a:ext uri="{FF2B5EF4-FFF2-40B4-BE49-F238E27FC236}">
              <a16:creationId xmlns:a16="http://schemas.microsoft.com/office/drawing/2014/main" id="{00000000-0008-0000-0200-00005D030000}"/>
            </a:ext>
          </a:extLst>
        </xdr:cNvPr>
        <xdr:cNvSpPr/>
      </xdr:nvSpPr>
      <xdr:spPr>
        <a:xfrm>
          <a:off x="14541500" y="17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138249</xdr:rowOff>
    </xdr:from>
    <xdr:to>
      <xdr:col>81</xdr:col>
      <xdr:colOff>50800</xdr:colOff>
      <xdr:row>101</xdr:row>
      <xdr:rowOff>10886</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4592300" y="1728324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5806</xdr:rowOff>
    </xdr:from>
    <xdr:to>
      <xdr:col>72</xdr:col>
      <xdr:colOff>38100</xdr:colOff>
      <xdr:row>103</xdr:row>
      <xdr:rowOff>107406</xdr:rowOff>
    </xdr:to>
    <xdr:sp macro="" textlink="">
      <xdr:nvSpPr>
        <xdr:cNvPr id="863" name="楕円 862">
          <a:extLst>
            <a:ext uri="{FF2B5EF4-FFF2-40B4-BE49-F238E27FC236}">
              <a16:creationId xmlns:a16="http://schemas.microsoft.com/office/drawing/2014/main" id="{00000000-0008-0000-0200-00005F030000}"/>
            </a:ext>
          </a:extLst>
        </xdr:cNvPr>
        <xdr:cNvSpPr/>
      </xdr:nvSpPr>
      <xdr:spPr>
        <a:xfrm>
          <a:off x="13652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138249</xdr:rowOff>
    </xdr:from>
    <xdr:to>
      <xdr:col>76</xdr:col>
      <xdr:colOff>114300</xdr:colOff>
      <xdr:row>103</xdr:row>
      <xdr:rowOff>56606</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flipV="1">
          <a:off x="13703300" y="17283249"/>
          <a:ext cx="889000" cy="4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72752</xdr:rowOff>
    </xdr:from>
    <xdr:to>
      <xdr:col>67</xdr:col>
      <xdr:colOff>101600</xdr:colOff>
      <xdr:row>104</xdr:row>
      <xdr:rowOff>2902</xdr:rowOff>
    </xdr:to>
    <xdr:sp macro="" textlink="">
      <xdr:nvSpPr>
        <xdr:cNvPr id="865" name="楕円 864">
          <a:extLst>
            <a:ext uri="{FF2B5EF4-FFF2-40B4-BE49-F238E27FC236}">
              <a16:creationId xmlns:a16="http://schemas.microsoft.com/office/drawing/2014/main" id="{00000000-0008-0000-0200-000061030000}"/>
            </a:ext>
          </a:extLst>
        </xdr:cNvPr>
        <xdr:cNvSpPr/>
      </xdr:nvSpPr>
      <xdr:spPr>
        <a:xfrm>
          <a:off x="12763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56606</xdr:rowOff>
    </xdr:from>
    <xdr:to>
      <xdr:col>71</xdr:col>
      <xdr:colOff>177800</xdr:colOff>
      <xdr:row>103</xdr:row>
      <xdr:rowOff>123552</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flipV="1">
          <a:off x="12814300" y="17715956"/>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78213</xdr:rowOff>
    </xdr:from>
    <xdr:ext cx="405111" cy="259045"/>
    <xdr:sp macro="" textlink="">
      <xdr:nvSpPr>
        <xdr:cNvPr id="867" name="n_1mainValue【庁舎】&#10;有形固定資産減価償却率">
          <a:extLst>
            <a:ext uri="{FF2B5EF4-FFF2-40B4-BE49-F238E27FC236}">
              <a16:creationId xmlns:a16="http://schemas.microsoft.com/office/drawing/2014/main" id="{00000000-0008-0000-0200-000063030000}"/>
            </a:ext>
          </a:extLst>
        </xdr:cNvPr>
        <xdr:cNvSpPr txBox="1"/>
      </xdr:nvSpPr>
      <xdr:spPr>
        <a:xfrm>
          <a:off x="1526604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34126</xdr:rowOff>
    </xdr:from>
    <xdr:ext cx="405111" cy="259045"/>
    <xdr:sp macro="" textlink="">
      <xdr:nvSpPr>
        <xdr:cNvPr id="868" name="n_2mainValue【庁舎】&#10;有形固定資産減価償却率">
          <a:extLst>
            <a:ext uri="{FF2B5EF4-FFF2-40B4-BE49-F238E27FC236}">
              <a16:creationId xmlns:a16="http://schemas.microsoft.com/office/drawing/2014/main" id="{00000000-0008-0000-0200-000064030000}"/>
            </a:ext>
          </a:extLst>
        </xdr:cNvPr>
        <xdr:cNvSpPr txBox="1"/>
      </xdr:nvSpPr>
      <xdr:spPr>
        <a:xfrm>
          <a:off x="14389744" y="1700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123933</xdr:rowOff>
    </xdr:from>
    <xdr:ext cx="405111" cy="259045"/>
    <xdr:sp macro="" textlink="">
      <xdr:nvSpPr>
        <xdr:cNvPr id="869" name="n_3mainValue【庁舎】&#10;有形固定資産減価償却率">
          <a:extLst>
            <a:ext uri="{FF2B5EF4-FFF2-40B4-BE49-F238E27FC236}">
              <a16:creationId xmlns:a16="http://schemas.microsoft.com/office/drawing/2014/main" id="{00000000-0008-0000-0200-000065030000}"/>
            </a:ext>
          </a:extLst>
        </xdr:cNvPr>
        <xdr:cNvSpPr txBox="1"/>
      </xdr:nvSpPr>
      <xdr:spPr>
        <a:xfrm>
          <a:off x="13500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19429</xdr:rowOff>
    </xdr:from>
    <xdr:ext cx="405111" cy="259045"/>
    <xdr:sp macro="" textlink="">
      <xdr:nvSpPr>
        <xdr:cNvPr id="870" name="n_4mainValue【庁舎】&#10;有形固定資産減価償却率">
          <a:extLst>
            <a:ext uri="{FF2B5EF4-FFF2-40B4-BE49-F238E27FC236}">
              <a16:creationId xmlns:a16="http://schemas.microsoft.com/office/drawing/2014/main" id="{00000000-0008-0000-0200-000066030000}"/>
            </a:ext>
          </a:extLst>
        </xdr:cNvPr>
        <xdr:cNvSpPr txBox="1"/>
      </xdr:nvSpPr>
      <xdr:spPr>
        <a:xfrm>
          <a:off x="12611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1" name="正方形/長方形 870">
          <a:extLst>
            <a:ext uri="{FF2B5EF4-FFF2-40B4-BE49-F238E27FC236}">
              <a16:creationId xmlns:a16="http://schemas.microsoft.com/office/drawing/2014/main" id="{00000000-0008-0000-0200-00006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2" name="正方形/長方形 871">
          <a:extLst>
            <a:ext uri="{FF2B5EF4-FFF2-40B4-BE49-F238E27FC236}">
              <a16:creationId xmlns:a16="http://schemas.microsoft.com/office/drawing/2014/main" id="{00000000-0008-0000-0200-00006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3" name="正方形/長方形 872">
          <a:extLst>
            <a:ext uri="{FF2B5EF4-FFF2-40B4-BE49-F238E27FC236}">
              <a16:creationId xmlns:a16="http://schemas.microsoft.com/office/drawing/2014/main" id="{00000000-0008-0000-0200-00006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4" name="正方形/長方形 873">
          <a:extLst>
            <a:ext uri="{FF2B5EF4-FFF2-40B4-BE49-F238E27FC236}">
              <a16:creationId xmlns:a16="http://schemas.microsoft.com/office/drawing/2014/main" id="{00000000-0008-0000-0200-00006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5" name="正方形/長方形 874">
          <a:extLst>
            <a:ext uri="{FF2B5EF4-FFF2-40B4-BE49-F238E27FC236}">
              <a16:creationId xmlns:a16="http://schemas.microsoft.com/office/drawing/2014/main" id="{00000000-0008-0000-0200-00006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6" name="正方形/長方形 875">
          <a:extLst>
            <a:ext uri="{FF2B5EF4-FFF2-40B4-BE49-F238E27FC236}">
              <a16:creationId xmlns:a16="http://schemas.microsoft.com/office/drawing/2014/main" id="{00000000-0008-0000-0200-00006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7" name="正方形/長方形 876">
          <a:extLst>
            <a:ext uri="{FF2B5EF4-FFF2-40B4-BE49-F238E27FC236}">
              <a16:creationId xmlns:a16="http://schemas.microsoft.com/office/drawing/2014/main" id="{00000000-0008-0000-0200-00006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8" name="正方形/長方形 877">
          <a:extLst>
            <a:ext uri="{FF2B5EF4-FFF2-40B4-BE49-F238E27FC236}">
              <a16:creationId xmlns:a16="http://schemas.microsoft.com/office/drawing/2014/main" id="{00000000-0008-0000-0200-00006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1" name="直線コネクタ 880">
          <a:extLst>
            <a:ext uri="{FF2B5EF4-FFF2-40B4-BE49-F238E27FC236}">
              <a16:creationId xmlns:a16="http://schemas.microsoft.com/office/drawing/2014/main" id="{00000000-0008-0000-0200-00007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6" name="テキスト ボックス 885">
          <a:extLst>
            <a:ext uri="{FF2B5EF4-FFF2-40B4-BE49-F238E27FC236}">
              <a16:creationId xmlns:a16="http://schemas.microsoft.com/office/drawing/2014/main" id="{00000000-0008-0000-0200-00007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8" name="テキスト ボックス 887">
          <a:extLst>
            <a:ext uri="{FF2B5EF4-FFF2-40B4-BE49-F238E27FC236}">
              <a16:creationId xmlns:a16="http://schemas.microsoft.com/office/drawing/2014/main" id="{00000000-0008-0000-0200-00007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0" name="テキスト ボックス 889">
          <a:extLst>
            <a:ext uri="{FF2B5EF4-FFF2-40B4-BE49-F238E27FC236}">
              <a16:creationId xmlns:a16="http://schemas.microsoft.com/office/drawing/2014/main" id="{00000000-0008-0000-0200-00007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2" name="テキスト ボックス 891">
          <a:extLst>
            <a:ext uri="{FF2B5EF4-FFF2-40B4-BE49-F238E27FC236}">
              <a16:creationId xmlns:a16="http://schemas.microsoft.com/office/drawing/2014/main" id="{00000000-0008-0000-0200-00007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5" name="【庁舎】&#10;一人当たり面積グラフ枠">
          <a:extLst>
            <a:ext uri="{FF2B5EF4-FFF2-40B4-BE49-F238E27FC236}">
              <a16:creationId xmlns:a16="http://schemas.microsoft.com/office/drawing/2014/main" id="{00000000-0008-0000-0200-00007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97" name="【庁舎】&#10;一人当たり面積最小値テキスト">
          <a:extLst>
            <a:ext uri="{FF2B5EF4-FFF2-40B4-BE49-F238E27FC236}">
              <a16:creationId xmlns:a16="http://schemas.microsoft.com/office/drawing/2014/main" id="{00000000-0008-0000-0200-000081030000}"/>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99" name="【庁舎】&#10;一人当たり面積最大値テキスト">
          <a:extLst>
            <a:ext uri="{FF2B5EF4-FFF2-40B4-BE49-F238E27FC236}">
              <a16:creationId xmlns:a16="http://schemas.microsoft.com/office/drawing/2014/main" id="{00000000-0008-0000-0200-000083030000}"/>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901" name="【庁舎】&#10;一人当たり面積平均値テキスト">
          <a:extLst>
            <a:ext uri="{FF2B5EF4-FFF2-40B4-BE49-F238E27FC236}">
              <a16:creationId xmlns:a16="http://schemas.microsoft.com/office/drawing/2014/main" id="{00000000-0008-0000-0200-000085030000}"/>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02" name="フローチャート: 判断 901">
          <a:extLst>
            <a:ext uri="{FF2B5EF4-FFF2-40B4-BE49-F238E27FC236}">
              <a16:creationId xmlns:a16="http://schemas.microsoft.com/office/drawing/2014/main" id="{00000000-0008-0000-0200-000086030000}"/>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03" name="フローチャート: 判断 902">
          <a:extLst>
            <a:ext uri="{FF2B5EF4-FFF2-40B4-BE49-F238E27FC236}">
              <a16:creationId xmlns:a16="http://schemas.microsoft.com/office/drawing/2014/main" id="{00000000-0008-0000-0200-000087030000}"/>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21063</xdr:rowOff>
    </xdr:from>
    <xdr:ext cx="469744" cy="259045"/>
    <xdr:sp macro="" textlink="">
      <xdr:nvSpPr>
        <xdr:cNvPr id="904" name="n_1aveValue【庁舎】&#10;一人当たり面積">
          <a:extLst>
            <a:ext uri="{FF2B5EF4-FFF2-40B4-BE49-F238E27FC236}">
              <a16:creationId xmlns:a16="http://schemas.microsoft.com/office/drawing/2014/main" id="{00000000-0008-0000-0200-000088030000}"/>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90714</xdr:rowOff>
    </xdr:from>
    <xdr:to>
      <xdr:col>107</xdr:col>
      <xdr:colOff>101600</xdr:colOff>
      <xdr:row>106</xdr:row>
      <xdr:rowOff>20864</xdr:rowOff>
    </xdr:to>
    <xdr:sp macro="" textlink="">
      <xdr:nvSpPr>
        <xdr:cNvPr id="905" name="フローチャート: 判断 904">
          <a:extLst>
            <a:ext uri="{FF2B5EF4-FFF2-40B4-BE49-F238E27FC236}">
              <a16:creationId xmlns:a16="http://schemas.microsoft.com/office/drawing/2014/main" id="{00000000-0008-0000-0200-000089030000}"/>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37391</xdr:rowOff>
    </xdr:from>
    <xdr:ext cx="469744" cy="259045"/>
    <xdr:sp macro="" textlink="">
      <xdr:nvSpPr>
        <xdr:cNvPr id="906" name="n_2aveValue【庁舎】&#10;一人当たり面積">
          <a:extLst>
            <a:ext uri="{FF2B5EF4-FFF2-40B4-BE49-F238E27FC236}">
              <a16:creationId xmlns:a16="http://schemas.microsoft.com/office/drawing/2014/main" id="{00000000-0008-0000-0200-00008A030000}"/>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128270</xdr:rowOff>
    </xdr:from>
    <xdr:to>
      <xdr:col>102</xdr:col>
      <xdr:colOff>165100</xdr:colOff>
      <xdr:row>106</xdr:row>
      <xdr:rowOff>58420</xdr:rowOff>
    </xdr:to>
    <xdr:sp macro="" textlink="">
      <xdr:nvSpPr>
        <xdr:cNvPr id="907" name="フローチャート: 判断 906">
          <a:extLst>
            <a:ext uri="{FF2B5EF4-FFF2-40B4-BE49-F238E27FC236}">
              <a16:creationId xmlns:a16="http://schemas.microsoft.com/office/drawing/2014/main" id="{00000000-0008-0000-0200-00008B03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74947</xdr:rowOff>
    </xdr:from>
    <xdr:ext cx="469744" cy="259045"/>
    <xdr:sp macro="" textlink="">
      <xdr:nvSpPr>
        <xdr:cNvPr id="908" name="n_3aveValue【庁舎】&#10;一人当たり面積">
          <a:extLst>
            <a:ext uri="{FF2B5EF4-FFF2-40B4-BE49-F238E27FC236}">
              <a16:creationId xmlns:a16="http://schemas.microsoft.com/office/drawing/2014/main" id="{00000000-0008-0000-0200-00008C030000}"/>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10705</xdr:rowOff>
    </xdr:from>
    <xdr:to>
      <xdr:col>98</xdr:col>
      <xdr:colOff>38100</xdr:colOff>
      <xdr:row>106</xdr:row>
      <xdr:rowOff>112305</xdr:rowOff>
    </xdr:to>
    <xdr:sp macro="" textlink="">
      <xdr:nvSpPr>
        <xdr:cNvPr id="909" name="フローチャート: 判断 908">
          <a:extLst>
            <a:ext uri="{FF2B5EF4-FFF2-40B4-BE49-F238E27FC236}">
              <a16:creationId xmlns:a16="http://schemas.microsoft.com/office/drawing/2014/main" id="{00000000-0008-0000-0200-00008D030000}"/>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128832</xdr:rowOff>
    </xdr:from>
    <xdr:ext cx="469744" cy="259045"/>
    <xdr:sp macro="" textlink="">
      <xdr:nvSpPr>
        <xdr:cNvPr id="910" name="n_4aveValue【庁舎】&#10;一人当たり面積">
          <a:extLst>
            <a:ext uri="{FF2B5EF4-FFF2-40B4-BE49-F238E27FC236}">
              <a16:creationId xmlns:a16="http://schemas.microsoft.com/office/drawing/2014/main" id="{00000000-0008-0000-0200-00008E030000}"/>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916" name="楕円 915">
          <a:extLst>
            <a:ext uri="{FF2B5EF4-FFF2-40B4-BE49-F238E27FC236}">
              <a16:creationId xmlns:a16="http://schemas.microsoft.com/office/drawing/2014/main" id="{00000000-0008-0000-0200-000094030000}"/>
            </a:ext>
          </a:extLst>
        </xdr:cNvPr>
        <xdr:cNvSpPr/>
      </xdr:nvSpPr>
      <xdr:spPr>
        <a:xfrm>
          <a:off x="22110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78939</xdr:rowOff>
    </xdr:from>
    <xdr:ext cx="469744" cy="259045"/>
    <xdr:sp macro="" textlink="">
      <xdr:nvSpPr>
        <xdr:cNvPr id="917" name="【庁舎】&#10;一人当たり面積該当値テキスト">
          <a:extLst>
            <a:ext uri="{FF2B5EF4-FFF2-40B4-BE49-F238E27FC236}">
              <a16:creationId xmlns:a16="http://schemas.microsoft.com/office/drawing/2014/main" id="{00000000-0008-0000-0200-000095030000}"/>
            </a:ext>
          </a:extLst>
        </xdr:cNvPr>
        <xdr:cNvSpPr txBox="1"/>
      </xdr:nvSpPr>
      <xdr:spPr>
        <a:xfrm>
          <a:off x="22199600"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64588</xdr:rowOff>
    </xdr:from>
    <xdr:to>
      <xdr:col>112</xdr:col>
      <xdr:colOff>38100</xdr:colOff>
      <xdr:row>106</xdr:row>
      <xdr:rowOff>166188</xdr:rowOff>
    </xdr:to>
    <xdr:sp macro="" textlink="">
      <xdr:nvSpPr>
        <xdr:cNvPr id="918" name="楕円 917">
          <a:extLst>
            <a:ext uri="{FF2B5EF4-FFF2-40B4-BE49-F238E27FC236}">
              <a16:creationId xmlns:a16="http://schemas.microsoft.com/office/drawing/2014/main" id="{00000000-0008-0000-0200-000096030000}"/>
            </a:ext>
          </a:extLst>
        </xdr:cNvPr>
        <xdr:cNvSpPr/>
      </xdr:nvSpPr>
      <xdr:spPr>
        <a:xfrm>
          <a:off x="21272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115388</xdr:rowOff>
    </xdr:from>
    <xdr:to>
      <xdr:col>116</xdr:col>
      <xdr:colOff>63500</xdr:colOff>
      <xdr:row>106</xdr:row>
      <xdr:rowOff>151312</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21323300" y="182890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46627</xdr:rowOff>
    </xdr:from>
    <xdr:to>
      <xdr:col>107</xdr:col>
      <xdr:colOff>101600</xdr:colOff>
      <xdr:row>106</xdr:row>
      <xdr:rowOff>148227</xdr:rowOff>
    </xdr:to>
    <xdr:sp macro="" textlink="">
      <xdr:nvSpPr>
        <xdr:cNvPr id="920" name="楕円 919">
          <a:extLst>
            <a:ext uri="{FF2B5EF4-FFF2-40B4-BE49-F238E27FC236}">
              <a16:creationId xmlns:a16="http://schemas.microsoft.com/office/drawing/2014/main" id="{00000000-0008-0000-0200-000098030000}"/>
            </a:ext>
          </a:extLst>
        </xdr:cNvPr>
        <xdr:cNvSpPr/>
      </xdr:nvSpPr>
      <xdr:spPr>
        <a:xfrm>
          <a:off x="20383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97427</xdr:rowOff>
    </xdr:from>
    <xdr:to>
      <xdr:col>111</xdr:col>
      <xdr:colOff>177800</xdr:colOff>
      <xdr:row>106</xdr:row>
      <xdr:rowOff>115388</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a:off x="20434300" y="1827112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4173</xdr:rowOff>
    </xdr:from>
    <xdr:to>
      <xdr:col>102</xdr:col>
      <xdr:colOff>165100</xdr:colOff>
      <xdr:row>107</xdr:row>
      <xdr:rowOff>105773</xdr:rowOff>
    </xdr:to>
    <xdr:sp macro="" textlink="">
      <xdr:nvSpPr>
        <xdr:cNvPr id="922" name="楕円 921">
          <a:extLst>
            <a:ext uri="{FF2B5EF4-FFF2-40B4-BE49-F238E27FC236}">
              <a16:creationId xmlns:a16="http://schemas.microsoft.com/office/drawing/2014/main" id="{00000000-0008-0000-0200-00009A030000}"/>
            </a:ext>
          </a:extLst>
        </xdr:cNvPr>
        <xdr:cNvSpPr/>
      </xdr:nvSpPr>
      <xdr:spPr>
        <a:xfrm>
          <a:off x="19494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97427</xdr:rowOff>
    </xdr:from>
    <xdr:to>
      <xdr:col>107</xdr:col>
      <xdr:colOff>50800</xdr:colOff>
      <xdr:row>107</xdr:row>
      <xdr:rowOff>54973</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flipV="1">
          <a:off x="19545300" y="18271127"/>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167458</xdr:rowOff>
    </xdr:from>
    <xdr:to>
      <xdr:col>98</xdr:col>
      <xdr:colOff>38100</xdr:colOff>
      <xdr:row>107</xdr:row>
      <xdr:rowOff>97608</xdr:rowOff>
    </xdr:to>
    <xdr:sp macro="" textlink="">
      <xdr:nvSpPr>
        <xdr:cNvPr id="924" name="楕円 923">
          <a:extLst>
            <a:ext uri="{FF2B5EF4-FFF2-40B4-BE49-F238E27FC236}">
              <a16:creationId xmlns:a16="http://schemas.microsoft.com/office/drawing/2014/main" id="{00000000-0008-0000-0200-00009C030000}"/>
            </a:ext>
          </a:extLst>
        </xdr:cNvPr>
        <xdr:cNvSpPr/>
      </xdr:nvSpPr>
      <xdr:spPr>
        <a:xfrm>
          <a:off x="18605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46808</xdr:rowOff>
    </xdr:from>
    <xdr:to>
      <xdr:col>102</xdr:col>
      <xdr:colOff>114300</xdr:colOff>
      <xdr:row>107</xdr:row>
      <xdr:rowOff>54973</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a:off x="18656300" y="1839195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157315</xdr:rowOff>
    </xdr:from>
    <xdr:ext cx="469744" cy="259045"/>
    <xdr:sp macro="" textlink="">
      <xdr:nvSpPr>
        <xdr:cNvPr id="926" name="n_1mainValue【庁舎】&#10;一人当たり面積">
          <a:extLst>
            <a:ext uri="{FF2B5EF4-FFF2-40B4-BE49-F238E27FC236}">
              <a16:creationId xmlns:a16="http://schemas.microsoft.com/office/drawing/2014/main" id="{00000000-0008-0000-0200-00009E030000}"/>
            </a:ext>
          </a:extLst>
        </xdr:cNvPr>
        <xdr:cNvSpPr txBox="1"/>
      </xdr:nvSpPr>
      <xdr:spPr>
        <a:xfrm>
          <a:off x="210757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139354</xdr:rowOff>
    </xdr:from>
    <xdr:ext cx="469744" cy="259045"/>
    <xdr:sp macro="" textlink="">
      <xdr:nvSpPr>
        <xdr:cNvPr id="927" name="n_2mainValue【庁舎】&#10;一人当たり面積">
          <a:extLst>
            <a:ext uri="{FF2B5EF4-FFF2-40B4-BE49-F238E27FC236}">
              <a16:creationId xmlns:a16="http://schemas.microsoft.com/office/drawing/2014/main" id="{00000000-0008-0000-0200-00009F030000}"/>
            </a:ext>
          </a:extLst>
        </xdr:cNvPr>
        <xdr:cNvSpPr txBox="1"/>
      </xdr:nvSpPr>
      <xdr:spPr>
        <a:xfrm>
          <a:off x="201994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96900</xdr:rowOff>
    </xdr:from>
    <xdr:ext cx="469744" cy="259045"/>
    <xdr:sp macro="" textlink="">
      <xdr:nvSpPr>
        <xdr:cNvPr id="928" name="n_3mainValue【庁舎】&#10;一人当たり面積">
          <a:extLst>
            <a:ext uri="{FF2B5EF4-FFF2-40B4-BE49-F238E27FC236}">
              <a16:creationId xmlns:a16="http://schemas.microsoft.com/office/drawing/2014/main" id="{00000000-0008-0000-0200-0000A0030000}"/>
            </a:ext>
          </a:extLst>
        </xdr:cNvPr>
        <xdr:cNvSpPr txBox="1"/>
      </xdr:nvSpPr>
      <xdr:spPr>
        <a:xfrm>
          <a:off x="19310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88735</xdr:rowOff>
    </xdr:from>
    <xdr:ext cx="469744" cy="259045"/>
    <xdr:sp macro="" textlink="">
      <xdr:nvSpPr>
        <xdr:cNvPr id="929" name="n_4mainValue【庁舎】&#10;一人当たり面積">
          <a:extLst>
            <a:ext uri="{FF2B5EF4-FFF2-40B4-BE49-F238E27FC236}">
              <a16:creationId xmlns:a16="http://schemas.microsoft.com/office/drawing/2014/main" id="{00000000-0008-0000-0200-0000A1030000}"/>
            </a:ext>
          </a:extLst>
        </xdr:cNvPr>
        <xdr:cNvSpPr txBox="1"/>
      </xdr:nvSpPr>
      <xdr:spPr>
        <a:xfrm>
          <a:off x="18421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0" name="正方形/長方形 929">
          <a:extLst>
            <a:ext uri="{FF2B5EF4-FFF2-40B4-BE49-F238E27FC236}">
              <a16:creationId xmlns:a16="http://schemas.microsoft.com/office/drawing/2014/main" id="{00000000-0008-0000-0200-0000A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1" name="正方形/長方形 930">
          <a:extLst>
            <a:ext uri="{FF2B5EF4-FFF2-40B4-BE49-F238E27FC236}">
              <a16:creationId xmlns:a16="http://schemas.microsoft.com/office/drawing/2014/main" id="{00000000-0008-0000-0200-0000A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2" name="テキスト ボックス 931">
          <a:extLst>
            <a:ext uri="{FF2B5EF4-FFF2-40B4-BE49-F238E27FC236}">
              <a16:creationId xmlns:a16="http://schemas.microsoft.com/office/drawing/2014/main" id="{00000000-0008-0000-0200-0000A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類似団体と比較して特に有形固定資産減価償却率が高くなっている施設は、福祉施設であり、低くなっている施設は、保健センター、消防施設、庁舎、市民会館、図書館である。</a:t>
          </a:r>
        </a:p>
        <a:p>
          <a:r>
            <a:rPr kumimoji="1" lang="ja-JP" altLang="en-US" sz="1300">
              <a:latin typeface="ＭＳ Ｐゴシック" panose="020B0600070205080204" pitchFamily="50" charset="-128"/>
              <a:ea typeface="ＭＳ Ｐゴシック" panose="020B0600070205080204" pitchFamily="50" charset="-128"/>
            </a:rPr>
            <a:t>市民会館と図書館については、元年度末に図書館・文化ホールの複合施設として新たに竣工したため、数値が改善している。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福祉施設については、用途廃止による除却や複合化を進めているものの、昨年度と同水準である。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保健センター、消防施設については平成２４年度に建替え済み。</a:t>
          </a:r>
        </a:p>
        <a:p>
          <a:r>
            <a:rPr kumimoji="1" lang="ja-JP" altLang="en-US" sz="1300">
              <a:latin typeface="ＭＳ Ｐゴシック" panose="020B0600070205080204" pitchFamily="50" charset="-128"/>
              <a:ea typeface="ＭＳ Ｐゴシック" panose="020B0600070205080204" pitchFamily="50" charset="-128"/>
            </a:rPr>
            <a:t>庁舎については、平成２９年度に建替えを行っている。ともに今後維持管理経費の抑制に努めることとしている。一般廃棄物処理施設の有形固定資産減価償却率が改善したのは、</a:t>
          </a:r>
          <a:r>
            <a:rPr kumimoji="1" lang="en-US" altLang="ja-JP" sz="1300">
              <a:latin typeface="ＭＳ Ｐゴシック" panose="020B0600070205080204" pitchFamily="50" charset="-128"/>
              <a:ea typeface="ＭＳ Ｐゴシック" panose="020B0600070205080204" pitchFamily="50" charset="-128"/>
            </a:rPr>
            <a:t>H29.30</a:t>
          </a:r>
          <a:r>
            <a:rPr kumimoji="1" lang="ja-JP" altLang="en-US" sz="1300">
              <a:latin typeface="ＭＳ Ｐゴシック" panose="020B0600070205080204" pitchFamily="50" charset="-128"/>
              <a:ea typeface="ＭＳ Ｐゴシック" panose="020B0600070205080204" pitchFamily="50" charset="-128"/>
            </a:rPr>
            <a:t>年度に実施した耐震補強工事及び焼却設備等の大規模改修を実施した影響が反映されている。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36,933
36,672
194.44
20,397,370
19,475,326
632,572
10,473,032
23,751,508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人口の減少に加え、大企業や商業集積地域がない等の要因により財政基盤が弱く、財政力指数は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ポイント上回っているものの経年の変動はない。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緊急に必要な事業の峻別や投資的経費の抑制等の歳出の徹底的な見直しを実施するとともに、税収の徴収率向上及びふるさと納税の推進等による歳入確保の一層の推進を図り、財政の健全化に努める。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類似団体の平均値との比較では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％下回っているが、愛媛県平均と比べると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％上回っている。社会保障関係経費の増加は顕著で、特に障害福祉費及び高齢者福祉費が増加している。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務事業の見直しを更に進めるとともに、全ての事務事業の優先度を厳しく点検し、優先度の低い事務事業について計画的に廃止・縮小を進めるとともに、公共施設の再配置計画に基づく施設の統廃合を進め、物件費、維持補修費、補助費といった経常経費の削減を図り、現在の水準よりさらに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152037</xdr:rowOff>
    </xdr:from>
    <xdr:to>
      <xdr:col>23</xdr:col>
      <xdr:colOff>133350</xdr:colOff>
      <xdr:row>59</xdr:row>
      <xdr:rowOff>152037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2675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59</xdr:row>
      <xdr:rowOff>152037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641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59</xdr:row>
      <xdr:rowOff>148590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6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117566</xdr:rowOff>
    </xdr:from>
    <xdr:to>
      <xdr:col>11</xdr:col>
      <xdr:colOff>31750</xdr:colOff>
      <xdr:row>59</xdr:row>
      <xdr:rowOff>148590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3311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101237</xdr:rowOff>
    </xdr:from>
    <xdr:to>
      <xdr:col>23</xdr:col>
      <xdr:colOff>184150</xdr:colOff>
      <xdr:row>60</xdr:row>
      <xdr:rowOff>31387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117764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101237</xdr:rowOff>
    </xdr:from>
    <xdr:to>
      <xdr:col>19</xdr:col>
      <xdr:colOff>184150</xdr:colOff>
      <xdr:row>60</xdr:row>
      <xdr:rowOff>31387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41564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8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97790</xdr:rowOff>
    </xdr:from>
    <xdr:to>
      <xdr:col>15</xdr:col>
      <xdr:colOff>133350</xdr:colOff>
      <xdr:row>60</xdr:row>
      <xdr:rowOff>27940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38117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66766</xdr:rowOff>
    </xdr:from>
    <xdr:to>
      <xdr:col>7</xdr:col>
      <xdr:colOff>31750</xdr:colOff>
      <xdr:row>59</xdr:row>
      <xdr:rowOff>168366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7093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42,934</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円下回っているが、愛媛県平均と比較すると</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5,327</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円上回っている。その主な要因は物件費・補助費にあり、保有する公共施設数が多く、その維持管理に費用がかかっていること、及び経常的な補助費の削減が進まないためである。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抑制を図るため、予算編成時から厳密な事務事業の選別に務め、特に公共施設の更新等、後年度に多額の物件費を生じる案件については、慎重な判断を行うように努める。補助費についても、補助金等審議会に諮り、全庁横断的な取扱指針を設ける等、補助金交付の基準を抜本的に見直すことにより歳出抑制を行う。</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37345</xdr:rowOff>
    </xdr:from>
    <xdr:to>
      <xdr:col>23</xdr:col>
      <xdr:colOff>133350</xdr:colOff>
      <xdr:row>81</xdr:row>
      <xdr:rowOff>57169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24795"/>
          <a:ext cx="838200" cy="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37345</xdr:rowOff>
    </xdr:from>
    <xdr:to>
      <xdr:col>19</xdr:col>
      <xdr:colOff>133350</xdr:colOff>
      <xdr:row>81</xdr:row>
      <xdr:rowOff>47247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924795"/>
          <a:ext cx="889000" cy="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47247</xdr:rowOff>
    </xdr:from>
    <xdr:to>
      <xdr:col>15</xdr:col>
      <xdr:colOff>82550</xdr:colOff>
      <xdr:row>81</xdr:row>
      <xdr:rowOff>93419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934697"/>
          <a:ext cx="889000" cy="4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62424</xdr:rowOff>
    </xdr:from>
    <xdr:to>
      <xdr:col>11</xdr:col>
      <xdr:colOff>31750</xdr:colOff>
      <xdr:row>81</xdr:row>
      <xdr:rowOff>93419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49874"/>
          <a:ext cx="889000" cy="3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6369</xdr:rowOff>
    </xdr:from>
    <xdr:to>
      <xdr:col>23</xdr:col>
      <xdr:colOff>184150</xdr:colOff>
      <xdr:row>81</xdr:row>
      <xdr:rowOff>107969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22896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157995</xdr:rowOff>
    </xdr:from>
    <xdr:to>
      <xdr:col>19</xdr:col>
      <xdr:colOff>184150</xdr:colOff>
      <xdr:row>81</xdr:row>
      <xdr:rowOff>88145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7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98322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42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167897</xdr:rowOff>
    </xdr:from>
    <xdr:to>
      <xdr:col>15</xdr:col>
      <xdr:colOff>133350</xdr:colOff>
      <xdr:row>81</xdr:row>
      <xdr:rowOff>98047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108224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5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42619</xdr:rowOff>
    </xdr:from>
    <xdr:to>
      <xdr:col>11</xdr:col>
      <xdr:colOff>82550</xdr:colOff>
      <xdr:row>81</xdr:row>
      <xdr:rowOff>144219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3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154396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11624</xdr:rowOff>
    </xdr:from>
    <xdr:to>
      <xdr:col>7</xdr:col>
      <xdr:colOff>31750</xdr:colOff>
      <xdr:row>81</xdr:row>
      <xdr:rowOff>113224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123401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6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全国市平均より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ポイント下回っており、類似団体平均と比べても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今後とも各種手当の点検による縮減、特に働き方改革による時間外勤務手当の適正執行への努力を行うともに、地域の民間企業等の平均給与の状況を踏まえ、給与の適正化に努める。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85372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6184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125589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5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125589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9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85</xdr:row>
      <xdr:rowOff>152400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9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10882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人下回っているが、愛媛県平均と比較すると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第</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次伊予市定員適正化計画（平成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人の削減を行い、適正人員数に達したとの判断から、平成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年度からの第</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次計画（平成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及び第</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次計画（令和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年度）ではほぼ現状同数を維持する計画としている。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今後住民サービスの低下を招かないよう適性な定員管理に努める。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97548</xdr:rowOff>
    </xdr:from>
    <xdr:to>
      <xdr:col>81</xdr:col>
      <xdr:colOff>44450</xdr:colOff>
      <xdr:row>61</xdr:row>
      <xdr:rowOff>104442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55599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94101</xdr:rowOff>
    </xdr:from>
    <xdr:to>
      <xdr:col>77</xdr:col>
      <xdr:colOff>44450</xdr:colOff>
      <xdr:row>61</xdr:row>
      <xdr:rowOff>104442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5255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86058</xdr:rowOff>
    </xdr:from>
    <xdr:to>
      <xdr:col>72</xdr:col>
      <xdr:colOff>203200</xdr:colOff>
      <xdr:row>61</xdr:row>
      <xdr:rowOff>94101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4450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42394</xdr:rowOff>
    </xdr:from>
    <xdr:to>
      <xdr:col>68</xdr:col>
      <xdr:colOff>152400</xdr:colOff>
      <xdr:row>61</xdr:row>
      <xdr:rowOff>86058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00844"/>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46748</xdr:rowOff>
    </xdr:from>
    <xdr:to>
      <xdr:col>81</xdr:col>
      <xdr:colOff>95250</xdr:colOff>
      <xdr:row>61</xdr:row>
      <xdr:rowOff>148348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63275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5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53642</xdr:rowOff>
    </xdr:from>
    <xdr:to>
      <xdr:col>77</xdr:col>
      <xdr:colOff>95250</xdr:colOff>
      <xdr:row>61</xdr:row>
      <xdr:rowOff>155242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165419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80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43301</xdr:rowOff>
    </xdr:from>
    <xdr:to>
      <xdr:col>73</xdr:col>
      <xdr:colOff>44450</xdr:colOff>
      <xdr:row>61</xdr:row>
      <xdr:rowOff>144901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155078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7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35258</xdr:rowOff>
    </xdr:from>
    <xdr:to>
      <xdr:col>68</xdr:col>
      <xdr:colOff>203200</xdr:colOff>
      <xdr:row>61</xdr:row>
      <xdr:rowOff>136858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147035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26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163044</xdr:rowOff>
    </xdr:from>
    <xdr:to>
      <xdr:col>64</xdr:col>
      <xdr:colOff>152400</xdr:colOff>
      <xdr:row>61</xdr:row>
      <xdr:rowOff>93194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103371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21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合併特例債・臨時財政対策債以外の市債の償還は進んでいるものの、新市建設計画における大型建設事業が順次完了し、地方債借入も大幅に増えており、比率は上昇傾向にある。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まだ今後数年間は上昇傾向が続くと思われる。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建設事業の実施にあたっては、市民ニーズを的確に把握し内容を精査して、起債に大きく頼ることのない財政運営に努めるとともに、新規借入額をその年度の元金償還額以内に抑え、地方債残高の増加を抑制す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167322</xdr:rowOff>
    </xdr:from>
    <xdr:to>
      <xdr:col>81</xdr:col>
      <xdr:colOff>44450</xdr:colOff>
      <xdr:row>37</xdr:row>
      <xdr:rowOff>3916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33952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36</xdr:row>
      <xdr:rowOff>167322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3334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161290</xdr:rowOff>
    </xdr:from>
    <xdr:to>
      <xdr:col>72</xdr:col>
      <xdr:colOff>203200</xdr:colOff>
      <xdr:row>36</xdr:row>
      <xdr:rowOff>167322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3334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167322</xdr:rowOff>
    </xdr:from>
    <xdr:to>
      <xdr:col>68</xdr:col>
      <xdr:colOff>152400</xdr:colOff>
      <xdr:row>37</xdr:row>
      <xdr:rowOff>20003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3952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124566</xdr:rowOff>
    </xdr:from>
    <xdr:to>
      <xdr:col>81</xdr:col>
      <xdr:colOff>95250</xdr:colOff>
      <xdr:row>37</xdr:row>
      <xdr:rowOff>54716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141093</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14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116522</xdr:rowOff>
    </xdr:from>
    <xdr:to>
      <xdr:col>77</xdr:col>
      <xdr:colOff>95250</xdr:colOff>
      <xdr:row>37</xdr:row>
      <xdr:rowOff>46672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56849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5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110490</xdr:rowOff>
    </xdr:from>
    <xdr:to>
      <xdr:col>73</xdr:col>
      <xdr:colOff>44450</xdr:colOff>
      <xdr:row>37</xdr:row>
      <xdr:rowOff>40640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50817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116522</xdr:rowOff>
    </xdr:from>
    <xdr:to>
      <xdr:col>68</xdr:col>
      <xdr:colOff>203200</xdr:colOff>
      <xdr:row>37</xdr:row>
      <xdr:rowOff>46672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56849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140653</xdr:rowOff>
    </xdr:from>
    <xdr:to>
      <xdr:col>64</xdr:col>
      <xdr:colOff>152400</xdr:colOff>
      <xdr:row>37</xdr:row>
      <xdr:rowOff>70803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80980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類似団体との比較では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％上回っており高い比率となっている。これは新市建設計画に定める大型施設整備事業実施に伴い新規の地方債発行が増加していることによる。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前年度との比較では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％悪化しており、利率の高い地方債の償還が順次終了していること、及び、事業費の見直しに伴い歳出規模の抑制に努めたことを差し引いてもなお、新規の地方債借入増の影響が大きく表れている。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今後事業の実施には、事業内容精査の上、後世への負担を軽減するよう歳出規模の抑制に努める。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32978</xdr:rowOff>
    </xdr:from>
    <xdr:to>
      <xdr:col>81</xdr:col>
      <xdr:colOff>44450</xdr:colOff>
      <xdr:row>15</xdr:row>
      <xdr:rowOff>56705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604728"/>
          <a:ext cx="838200" cy="2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30163</xdr:rowOff>
    </xdr:from>
    <xdr:to>
      <xdr:col>77</xdr:col>
      <xdr:colOff>44450</xdr:colOff>
      <xdr:row>15</xdr:row>
      <xdr:rowOff>32978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601913"/>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30163</xdr:rowOff>
    </xdr:from>
    <xdr:to>
      <xdr:col>72</xdr:col>
      <xdr:colOff>203200</xdr:colOff>
      <xdr:row>15</xdr:row>
      <xdr:rowOff>60325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6019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45043</xdr:rowOff>
    </xdr:from>
    <xdr:to>
      <xdr:col>68</xdr:col>
      <xdr:colOff>152400</xdr:colOff>
      <xdr:row>15</xdr:row>
      <xdr:rowOff>60325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61679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5905</xdr:rowOff>
    </xdr:from>
    <xdr:to>
      <xdr:col>81</xdr:col>
      <xdr:colOff>95250</xdr:colOff>
      <xdr:row>15</xdr:row>
      <xdr:rowOff>107505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149432</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4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153628</xdr:rowOff>
    </xdr:from>
    <xdr:to>
      <xdr:col>77</xdr:col>
      <xdr:colOff>95250</xdr:colOff>
      <xdr:row>15</xdr:row>
      <xdr:rowOff>83778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68555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640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150813</xdr:rowOff>
    </xdr:from>
    <xdr:to>
      <xdr:col>73</xdr:col>
      <xdr:colOff>44450</xdr:colOff>
      <xdr:row>15</xdr:row>
      <xdr:rowOff>80963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5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65740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63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9525</xdr:rowOff>
    </xdr:from>
    <xdr:to>
      <xdr:col>68</xdr:col>
      <xdr:colOff>203200</xdr:colOff>
      <xdr:row>15</xdr:row>
      <xdr:rowOff>111125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95902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6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165693</xdr:rowOff>
    </xdr:from>
    <xdr:to>
      <xdr:col>64</xdr:col>
      <xdr:colOff>152400</xdr:colOff>
      <xdr:row>15</xdr:row>
      <xdr:rowOff>95843</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6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80620</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65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36,933
36,672
194.44
20,397,370
19,475,326
632,572
10,473,032
23,751,508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ポイント下回っているが、愛媛県平均との比較では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ポイント上回っている。前年度より若干上回ったが、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第</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次定員適正化計画（令和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年度）に基づき適正な人員管理に努め、各種手当を含めた人件費抑制に繋げていくよう努める。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5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37</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5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37</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06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1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類似団体と比較してみると、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ポイント、愛媛県平均との比較でも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ポイント上回っているが、昨年度と比較すると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全庁を挙げて財政改革に取り組み、事業ごとの事務費の無駄の削減を積上げた結果によるものである。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しかし、公共施設の維持管理に今だ多額の経費がかかっている。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今後は民間でも実施可能な業務の民間委託による経費の圧縮を図るとともに、より一層事務事業の見直し等により歳出の抑制に努める。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9978</xdr:rowOff>
    </xdr:from>
    <xdr:to>
      <xdr:col>82</xdr:col>
      <xdr:colOff>107950</xdr:colOff>
      <xdr:row>19</xdr:row>
      <xdr:rowOff>20864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675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20864</xdr:rowOff>
    </xdr:from>
    <xdr:to>
      <xdr:col>78</xdr:col>
      <xdr:colOff>69850</xdr:colOff>
      <xdr:row>19</xdr:row>
      <xdr:rowOff>97064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278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97064</xdr:rowOff>
    </xdr:from>
    <xdr:to>
      <xdr:col>73</xdr:col>
      <xdr:colOff>180975</xdr:colOff>
      <xdr:row>21</xdr:row>
      <xdr:rowOff>80736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354614"/>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132443</xdr:rowOff>
    </xdr:from>
    <xdr:to>
      <xdr:col>69</xdr:col>
      <xdr:colOff>92075</xdr:colOff>
      <xdr:row>21</xdr:row>
      <xdr:rowOff>80736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5614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130629</xdr:rowOff>
    </xdr:from>
    <xdr:to>
      <xdr:col>82</xdr:col>
      <xdr:colOff>158750</xdr:colOff>
      <xdr:row>19</xdr:row>
      <xdr:rowOff>60778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102705</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46264</xdr:rowOff>
    </xdr:from>
    <xdr:to>
      <xdr:col>74</xdr:col>
      <xdr:colOff>31750</xdr:colOff>
      <xdr:row>19</xdr:row>
      <xdr:rowOff>147864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132641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29936</xdr:rowOff>
    </xdr:from>
    <xdr:to>
      <xdr:col>69</xdr:col>
      <xdr:colOff>142875</xdr:colOff>
      <xdr:row>21</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6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116313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71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81643</xdr:rowOff>
    </xdr:from>
    <xdr:to>
      <xdr:col>65</xdr:col>
      <xdr:colOff>53975</xdr:colOff>
      <xdr:row>21</xdr:row>
      <xdr:rowOff>11793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168020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類似団体と比べ</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ポイント、愛媛県平均と比べると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ポイントそれぞれ低くなっているるものの年々増加しており、類似団体平均に近づいている。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生活困窮者、高齢者、児童、心身障害者等に対する支援については、サービスの低下をもたらすことなく適正な経費の支出に努めることで、財政を圧迫する上昇傾向に歯止めをかけるよう努める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6247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56</xdr:row>
      <xdr:rowOff>23585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505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75293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55</xdr:row>
      <xdr:rowOff>42635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74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類似団体と比較してみると、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ポイント下回っており、愛媛県平均より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ポイント下回っているが、前年度比較ではほぼ横ばいである。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繰出金については、国民健康保険特別会計において、平成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年度から愛媛県が保険者に加わり、財政運営の責任主体となることから、今後の動向を注視しつつ適正化に努めるとともに、保険税率の適正化を図り普通会計の赤字補てんを減らしていくように努める。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また下水道事業・簡易水道事業の公営企業法適用後は、独立採算の原則に立ち返った料金設定等により健全化を図る。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54</xdr:row>
      <xdr:rowOff>104140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309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96520</xdr:rowOff>
    </xdr:from>
    <xdr:to>
      <xdr:col>78</xdr:col>
      <xdr:colOff>69850</xdr:colOff>
      <xdr:row>54</xdr:row>
      <xdr:rowOff>104140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354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96520</xdr:rowOff>
    </xdr:from>
    <xdr:to>
      <xdr:col>73</xdr:col>
      <xdr:colOff>180975</xdr:colOff>
      <xdr:row>55</xdr:row>
      <xdr:rowOff>8890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354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8890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385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80027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45720</xdr:rowOff>
    </xdr:from>
    <xdr:to>
      <xdr:col>74</xdr:col>
      <xdr:colOff>31750</xdr:colOff>
      <xdr:row>54</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157497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類似団体と比較してみると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ポイント、愛媛県平均より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ポイント、それぞれ大きく上回っている。市の補助する各種団体への補助金が近年多額になっている上に、既得権化しているものに対する削減が、なかなか進んでいない現状である。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令和元年度以降は、改めて立ち上げた補助金等審議会において、補助金交付の基準を抜本的に見直し、その後に団体の活動内容も再精査を行い、必要性の低い補助金は見直し、廃止を行う。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また一部事務組合の事業内容についても事前の精査に努める。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40132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5460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38</xdr:row>
      <xdr:rowOff>40132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4866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143002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413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38</xdr:row>
      <xdr:rowOff>30988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41350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市町合併後、低金利かつ償還期間の長い地方債を活用してきたため、単年での地方債償還額は、類似団体と比較してみると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新市建設計画実施により、本庁舎、図書館文化ホールをはじめとした大型建設事業が実施されたため、今後令和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年度までは増加が見込まれる。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大型建設事業の実施にあたっては、市民ニーズを的確に把握し内容を精査した事業実施に努める。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115570</xdr:rowOff>
    </xdr:from>
    <xdr:to>
      <xdr:col>24</xdr:col>
      <xdr:colOff>25400</xdr:colOff>
      <xdr:row>74</xdr:row>
      <xdr:rowOff>121285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8028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115570</xdr:rowOff>
    </xdr:from>
    <xdr:to>
      <xdr:col>19</xdr:col>
      <xdr:colOff>187325</xdr:colOff>
      <xdr:row>74</xdr:row>
      <xdr:rowOff>123190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028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113665</xdr:rowOff>
    </xdr:from>
    <xdr:to>
      <xdr:col>15</xdr:col>
      <xdr:colOff>98425</xdr:colOff>
      <xdr:row>74</xdr:row>
      <xdr:rowOff>123190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8009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113665</xdr:rowOff>
    </xdr:from>
    <xdr:to>
      <xdr:col>11</xdr:col>
      <xdr:colOff>9525</xdr:colOff>
      <xdr:row>74</xdr:row>
      <xdr:rowOff>117475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009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70485</xdr:rowOff>
    </xdr:from>
    <xdr:to>
      <xdr:col>24</xdr:col>
      <xdr:colOff>76200</xdr:colOff>
      <xdr:row>75</xdr:row>
      <xdr:rowOff>635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150512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64770</xdr:rowOff>
    </xdr:from>
    <xdr:to>
      <xdr:col>20</xdr:col>
      <xdr:colOff>38100</xdr:colOff>
      <xdr:row>74</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72390</xdr:rowOff>
    </xdr:from>
    <xdr:to>
      <xdr:col>15</xdr:col>
      <xdr:colOff>149225</xdr:colOff>
      <xdr:row>75</xdr:row>
      <xdr:rowOff>2540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62865</xdr:rowOff>
    </xdr:from>
    <xdr:to>
      <xdr:col>11</xdr:col>
      <xdr:colOff>60325</xdr:colOff>
      <xdr:row>74</xdr:row>
      <xdr:rowOff>164465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3192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66675</xdr:rowOff>
    </xdr:from>
    <xdr:to>
      <xdr:col>6</xdr:col>
      <xdr:colOff>171450</xdr:colOff>
      <xdr:row>74</xdr:row>
      <xdr:rowOff>168275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7002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ポイント下回っているが、愛媛県平均との比較では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ポイント上回っている。類似団体が徐々に地方債償還以外に歳出を振り分けていく中、本市の歳出構造はあまり変化をしていない。</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当初予算の編成などを通じて、全庁的な取組により財政悪化傾向に歯止めをかけることが急務である。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37846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25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37846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166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37846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2166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37846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89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73423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146012</xdr:rowOff>
    </xdr:from>
    <xdr:to>
      <xdr:col>29</xdr:col>
      <xdr:colOff>127000</xdr:colOff>
      <xdr:row>17</xdr:row>
      <xdr:rowOff>158204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08287"/>
          <a:ext cx="647700" cy="1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125781</xdr:rowOff>
    </xdr:from>
    <xdr:to>
      <xdr:col>26</xdr:col>
      <xdr:colOff>50800</xdr:colOff>
      <xdr:row>17</xdr:row>
      <xdr:rowOff>158204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88056"/>
          <a:ext cx="698500" cy="32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87147</xdr:rowOff>
    </xdr:from>
    <xdr:to>
      <xdr:col>22</xdr:col>
      <xdr:colOff>114300</xdr:colOff>
      <xdr:row>17</xdr:row>
      <xdr:rowOff>125781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49422"/>
          <a:ext cx="6985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87147</xdr:rowOff>
    </xdr:from>
    <xdr:to>
      <xdr:col>18</xdr:col>
      <xdr:colOff>177800</xdr:colOff>
      <xdr:row>17</xdr:row>
      <xdr:rowOff>98285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49422"/>
          <a:ext cx="698500" cy="11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95212</xdr:rowOff>
    </xdr:from>
    <xdr:to>
      <xdr:col>29</xdr:col>
      <xdr:colOff>177800</xdr:colOff>
      <xdr:row>18</xdr:row>
      <xdr:rowOff>25362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67289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107404</xdr:rowOff>
    </xdr:from>
    <xdr:to>
      <xdr:col>26</xdr:col>
      <xdr:colOff>101600</xdr:colOff>
      <xdr:row>18</xdr:row>
      <xdr:rowOff>37554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6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22331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56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74981</xdr:rowOff>
    </xdr:from>
    <xdr:to>
      <xdr:col>22</xdr:col>
      <xdr:colOff>165100</xdr:colOff>
      <xdr:row>18</xdr:row>
      <xdr:rowOff>5131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161358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2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36347</xdr:rowOff>
    </xdr:from>
    <xdr:to>
      <xdr:col>19</xdr:col>
      <xdr:colOff>38100</xdr:colOff>
      <xdr:row>17</xdr:row>
      <xdr:rowOff>137947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9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122724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8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47485</xdr:rowOff>
    </xdr:from>
    <xdr:to>
      <xdr:col>15</xdr:col>
      <xdr:colOff>101600</xdr:colOff>
      <xdr:row>17</xdr:row>
      <xdr:rowOff>149085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0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133862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13077</xdr:rowOff>
    </xdr:from>
    <xdr:to>
      <xdr:col>29</xdr:col>
      <xdr:colOff>127000</xdr:colOff>
      <xdr:row>38</xdr:row>
      <xdr:rowOff>13218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80677"/>
          <a:ext cx="647700" cy="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13077</xdr:rowOff>
    </xdr:from>
    <xdr:to>
      <xdr:col>26</xdr:col>
      <xdr:colOff>50800</xdr:colOff>
      <xdr:row>38</xdr:row>
      <xdr:rowOff>14849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80677"/>
          <a:ext cx="698500" cy="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14849</xdr:rowOff>
    </xdr:from>
    <xdr:to>
      <xdr:col>22</xdr:col>
      <xdr:colOff>114300</xdr:colOff>
      <xdr:row>38</xdr:row>
      <xdr:rowOff>21875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82449"/>
          <a:ext cx="698500" cy="7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19699</xdr:rowOff>
    </xdr:from>
    <xdr:to>
      <xdr:col>18</xdr:col>
      <xdr:colOff>177800</xdr:colOff>
      <xdr:row>38</xdr:row>
      <xdr:rowOff>21875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87299"/>
          <a:ext cx="698500" cy="2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305318</xdr:rowOff>
    </xdr:from>
    <xdr:to>
      <xdr:col>29</xdr:col>
      <xdr:colOff>177800</xdr:colOff>
      <xdr:row>38</xdr:row>
      <xdr:rowOff>64018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3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305177</xdr:rowOff>
    </xdr:from>
    <xdr:to>
      <xdr:col>26</xdr:col>
      <xdr:colOff>101600</xdr:colOff>
      <xdr:row>38</xdr:row>
      <xdr:rowOff>63877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29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48654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16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306949</xdr:rowOff>
    </xdr:from>
    <xdr:to>
      <xdr:col>22</xdr:col>
      <xdr:colOff>165100</xdr:colOff>
      <xdr:row>38</xdr:row>
      <xdr:rowOff>65649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3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50426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1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313975</xdr:rowOff>
    </xdr:from>
    <xdr:to>
      <xdr:col>19</xdr:col>
      <xdr:colOff>38100</xdr:colOff>
      <xdr:row>38</xdr:row>
      <xdr:rowOff>72675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38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57452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2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311799</xdr:rowOff>
    </xdr:from>
    <xdr:to>
      <xdr:col>15</xdr:col>
      <xdr:colOff>101600</xdr:colOff>
      <xdr:row>38</xdr:row>
      <xdr:rowOff>70499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3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55276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2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36,933
36,672
194.44
20,397,370
19,475,326
632,572
10,473,032
23,751,508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151228</xdr:rowOff>
    </xdr:from>
    <xdr:to>
      <xdr:col>24</xdr:col>
      <xdr:colOff>63500</xdr:colOff>
      <xdr:row>36</xdr:row>
      <xdr:rowOff>161091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23428"/>
          <a:ext cx="8382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150281</xdr:rowOff>
    </xdr:from>
    <xdr:to>
      <xdr:col>19</xdr:col>
      <xdr:colOff>177800</xdr:colOff>
      <xdr:row>36</xdr:row>
      <xdr:rowOff>161091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22481"/>
          <a:ext cx="8890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150281</xdr:rowOff>
    </xdr:from>
    <xdr:to>
      <xdr:col>15</xdr:col>
      <xdr:colOff>50800</xdr:colOff>
      <xdr:row>37</xdr:row>
      <xdr:rowOff>7155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22481"/>
          <a:ext cx="8890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7155</xdr:rowOff>
    </xdr:from>
    <xdr:to>
      <xdr:col>10</xdr:col>
      <xdr:colOff>114300</xdr:colOff>
      <xdr:row>37</xdr:row>
      <xdr:rowOff>16506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50805"/>
          <a:ext cx="889000" cy="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100428</xdr:rowOff>
    </xdr:from>
    <xdr:to>
      <xdr:col>24</xdr:col>
      <xdr:colOff>114300</xdr:colOff>
      <xdr:row>37</xdr:row>
      <xdr:rowOff>30578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7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78855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110291</xdr:rowOff>
    </xdr:from>
    <xdr:to>
      <xdr:col>20</xdr:col>
      <xdr:colOff>38100</xdr:colOff>
      <xdr:row>37</xdr:row>
      <xdr:rowOff>40441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31568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7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99481</xdr:rowOff>
    </xdr:from>
    <xdr:to>
      <xdr:col>15</xdr:col>
      <xdr:colOff>101600</xdr:colOff>
      <xdr:row>37</xdr:row>
      <xdr:rowOff>29631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20758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6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127805</xdr:rowOff>
    </xdr:from>
    <xdr:to>
      <xdr:col>10</xdr:col>
      <xdr:colOff>165100</xdr:colOff>
      <xdr:row>37</xdr:row>
      <xdr:rowOff>57955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49082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137156</xdr:rowOff>
    </xdr:from>
    <xdr:to>
      <xdr:col>6</xdr:col>
      <xdr:colOff>38100</xdr:colOff>
      <xdr:row>37</xdr:row>
      <xdr:rowOff>67306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0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58433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167022</xdr:rowOff>
    </xdr:from>
    <xdr:to>
      <xdr:col>24</xdr:col>
      <xdr:colOff>63500</xdr:colOff>
      <xdr:row>57</xdr:row>
      <xdr:rowOff>14967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68222"/>
          <a:ext cx="838200" cy="1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168051</xdr:rowOff>
    </xdr:from>
    <xdr:to>
      <xdr:col>19</xdr:col>
      <xdr:colOff>177800</xdr:colOff>
      <xdr:row>57</xdr:row>
      <xdr:rowOff>14967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69251"/>
          <a:ext cx="889000" cy="1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111226</xdr:rowOff>
    </xdr:from>
    <xdr:to>
      <xdr:col>15</xdr:col>
      <xdr:colOff>50800</xdr:colOff>
      <xdr:row>56</xdr:row>
      <xdr:rowOff>168051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12426"/>
          <a:ext cx="889000" cy="5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111226</xdr:rowOff>
    </xdr:from>
    <xdr:to>
      <xdr:col>10</xdr:col>
      <xdr:colOff>114300</xdr:colOff>
      <xdr:row>56</xdr:row>
      <xdr:rowOff>139092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12426"/>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116222</xdr:rowOff>
    </xdr:from>
    <xdr:to>
      <xdr:col>24</xdr:col>
      <xdr:colOff>114300</xdr:colOff>
      <xdr:row>57</xdr:row>
      <xdr:rowOff>46372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1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94649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135617</xdr:rowOff>
    </xdr:from>
    <xdr:to>
      <xdr:col>20</xdr:col>
      <xdr:colOff>38100</xdr:colOff>
      <xdr:row>57</xdr:row>
      <xdr:rowOff>65767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56894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2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117251</xdr:rowOff>
    </xdr:from>
    <xdr:to>
      <xdr:col>15</xdr:col>
      <xdr:colOff>101600</xdr:colOff>
      <xdr:row>57</xdr:row>
      <xdr:rowOff>47401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1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38528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1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60426</xdr:rowOff>
    </xdr:from>
    <xdr:to>
      <xdr:col>10</xdr:col>
      <xdr:colOff>165100</xdr:colOff>
      <xdr:row>56</xdr:row>
      <xdr:rowOff>162026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7103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4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88292</xdr:rowOff>
    </xdr:from>
    <xdr:to>
      <xdr:col>6</xdr:col>
      <xdr:colOff>38100</xdr:colOff>
      <xdr:row>57</xdr:row>
      <xdr:rowOff>18442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34969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46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102484</xdr:rowOff>
    </xdr:from>
    <xdr:to>
      <xdr:col>24</xdr:col>
      <xdr:colOff>63500</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75584"/>
          <a:ext cx="8382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102484</xdr:rowOff>
    </xdr:from>
    <xdr:to>
      <xdr:col>19</xdr:col>
      <xdr:colOff>177800</xdr:colOff>
      <xdr:row>78</xdr:row>
      <xdr:rowOff>103009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75584"/>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87373</xdr:rowOff>
    </xdr:from>
    <xdr:to>
      <xdr:col>15</xdr:col>
      <xdr:colOff>50800</xdr:colOff>
      <xdr:row>78</xdr:row>
      <xdr:rowOff>103009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60473"/>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87373</xdr:rowOff>
    </xdr:from>
    <xdr:to>
      <xdr:col>10</xdr:col>
      <xdr:colOff>114300</xdr:colOff>
      <xdr:row>78</xdr:row>
      <xdr:rowOff>97386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60473"/>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55249</xdr:rowOff>
    </xdr:from>
    <xdr:to>
      <xdr:col>24</xdr:col>
      <xdr:colOff>114300</xdr:colOff>
      <xdr:row>78</xdr:row>
      <xdr:rowOff>156849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2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141626</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4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51684</xdr:rowOff>
    </xdr:from>
    <xdr:to>
      <xdr:col>20</xdr:col>
      <xdr:colOff>38100</xdr:colOff>
      <xdr:row>78</xdr:row>
      <xdr:rowOff>153284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144411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1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52209</xdr:rowOff>
    </xdr:from>
    <xdr:to>
      <xdr:col>15</xdr:col>
      <xdr:colOff>101600</xdr:colOff>
      <xdr:row>78</xdr:row>
      <xdr:rowOff>153809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144936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1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36573</xdr:rowOff>
    </xdr:from>
    <xdr:to>
      <xdr:col>10</xdr:col>
      <xdr:colOff>165100</xdr:colOff>
      <xdr:row>78</xdr:row>
      <xdr:rowOff>138173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0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129300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0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46586</xdr:rowOff>
    </xdr:from>
    <xdr:to>
      <xdr:col>6</xdr:col>
      <xdr:colOff>38100</xdr:colOff>
      <xdr:row>78</xdr:row>
      <xdr:rowOff>148186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1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139313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1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5651</xdr:rowOff>
    </xdr:from>
    <xdr:to>
      <xdr:col>24</xdr:col>
      <xdr:colOff>63500</xdr:colOff>
      <xdr:row>98</xdr:row>
      <xdr:rowOff>39954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07751"/>
          <a:ext cx="838200" cy="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39954</xdr:rowOff>
    </xdr:from>
    <xdr:to>
      <xdr:col>19</xdr:col>
      <xdr:colOff>177800</xdr:colOff>
      <xdr:row>98</xdr:row>
      <xdr:rowOff>53887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42054"/>
          <a:ext cx="8890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53887</xdr:rowOff>
    </xdr:from>
    <xdr:to>
      <xdr:col>15</xdr:col>
      <xdr:colOff>50800</xdr:colOff>
      <xdr:row>98</xdr:row>
      <xdr:rowOff>129960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55987"/>
          <a:ext cx="889000" cy="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129960</xdr:rowOff>
    </xdr:from>
    <xdr:to>
      <xdr:col>10</xdr:col>
      <xdr:colOff>114300</xdr:colOff>
      <xdr:row>99</xdr:row>
      <xdr:rowOff>37046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32060"/>
          <a:ext cx="889000" cy="7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126301</xdr:rowOff>
    </xdr:from>
    <xdr:to>
      <xdr:col>24</xdr:col>
      <xdr:colOff>114300</xdr:colOff>
      <xdr:row>98</xdr:row>
      <xdr:rowOff>56451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5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104728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160604</xdr:rowOff>
    </xdr:from>
    <xdr:to>
      <xdr:col>20</xdr:col>
      <xdr:colOff>38100</xdr:colOff>
      <xdr:row>98</xdr:row>
      <xdr:rowOff>90754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81881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8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3087</xdr:rowOff>
    </xdr:from>
    <xdr:to>
      <xdr:col>15</xdr:col>
      <xdr:colOff>101600</xdr:colOff>
      <xdr:row>98</xdr:row>
      <xdr:rowOff>104687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95814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79160</xdr:rowOff>
    </xdr:from>
    <xdr:to>
      <xdr:col>10</xdr:col>
      <xdr:colOff>165100</xdr:colOff>
      <xdr:row>99</xdr:row>
      <xdr:rowOff>9310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7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157696</xdr:rowOff>
    </xdr:from>
    <xdr:to>
      <xdr:col>6</xdr:col>
      <xdr:colOff>38100</xdr:colOff>
      <xdr:row>99</xdr:row>
      <xdr:rowOff>87846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78973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5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103158</xdr:rowOff>
    </xdr:from>
    <xdr:to>
      <xdr:col>55</xdr:col>
      <xdr:colOff>0</xdr:colOff>
      <xdr:row>35</xdr:row>
      <xdr:rowOff>132671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03908"/>
          <a:ext cx="838200" cy="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103793</xdr:rowOff>
    </xdr:from>
    <xdr:to>
      <xdr:col>50</xdr:col>
      <xdr:colOff>114300</xdr:colOff>
      <xdr:row>35</xdr:row>
      <xdr:rowOff>132671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104543"/>
          <a:ext cx="889000" cy="2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103793</xdr:rowOff>
    </xdr:from>
    <xdr:to>
      <xdr:col>45</xdr:col>
      <xdr:colOff>177800</xdr:colOff>
      <xdr:row>35</xdr:row>
      <xdr:rowOff>133105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104543"/>
          <a:ext cx="889000" cy="2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133105</xdr:rowOff>
    </xdr:from>
    <xdr:to>
      <xdr:col>41</xdr:col>
      <xdr:colOff>50800</xdr:colOff>
      <xdr:row>35</xdr:row>
      <xdr:rowOff>137843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33855"/>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52358</xdr:rowOff>
    </xdr:from>
    <xdr:to>
      <xdr:col>55</xdr:col>
      <xdr:colOff>50800</xdr:colOff>
      <xdr:row>35</xdr:row>
      <xdr:rowOff>153958</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75235</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90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81871</xdr:rowOff>
    </xdr:from>
    <xdr:to>
      <xdr:col>50</xdr:col>
      <xdr:colOff>165100</xdr:colOff>
      <xdr:row>36</xdr:row>
      <xdr:rowOff>12021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0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28548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85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52993</xdr:rowOff>
    </xdr:from>
    <xdr:to>
      <xdr:col>46</xdr:col>
      <xdr:colOff>38100</xdr:colOff>
      <xdr:row>35</xdr:row>
      <xdr:rowOff>154593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05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171120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82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82305</xdr:rowOff>
    </xdr:from>
    <xdr:to>
      <xdr:col>41</xdr:col>
      <xdr:colOff>101600</xdr:colOff>
      <xdr:row>36</xdr:row>
      <xdr:rowOff>12455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08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28982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85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87043</xdr:rowOff>
    </xdr:from>
    <xdr:to>
      <xdr:col>36</xdr:col>
      <xdr:colOff>165100</xdr:colOff>
      <xdr:row>36</xdr:row>
      <xdr:rowOff>17193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08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33720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6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126364</xdr:rowOff>
    </xdr:from>
    <xdr:to>
      <xdr:col>55</xdr:col>
      <xdr:colOff>0</xdr:colOff>
      <xdr:row>57</xdr:row>
      <xdr:rowOff>11016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556114"/>
          <a:ext cx="838200" cy="2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8237</xdr:rowOff>
    </xdr:from>
    <xdr:to>
      <xdr:col>50</xdr:col>
      <xdr:colOff>114300</xdr:colOff>
      <xdr:row>57</xdr:row>
      <xdr:rowOff>11016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780887"/>
          <a:ext cx="8890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108707</xdr:rowOff>
    </xdr:from>
    <xdr:to>
      <xdr:col>45</xdr:col>
      <xdr:colOff>177800</xdr:colOff>
      <xdr:row>57</xdr:row>
      <xdr:rowOff>8237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709907"/>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33264</xdr:rowOff>
    </xdr:from>
    <xdr:to>
      <xdr:col>41</xdr:col>
      <xdr:colOff>50800</xdr:colOff>
      <xdr:row>56</xdr:row>
      <xdr:rowOff>108707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634464"/>
          <a:ext cx="889000" cy="7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75564</xdr:rowOff>
    </xdr:from>
    <xdr:to>
      <xdr:col>55</xdr:col>
      <xdr:colOff>50800</xdr:colOff>
      <xdr:row>56</xdr:row>
      <xdr:rowOff>5714</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5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98441</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35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131666</xdr:rowOff>
    </xdr:from>
    <xdr:to>
      <xdr:col>50</xdr:col>
      <xdr:colOff>165100</xdr:colOff>
      <xdr:row>57</xdr:row>
      <xdr:rowOff>61816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3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52943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82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128887</xdr:rowOff>
    </xdr:from>
    <xdr:to>
      <xdr:col>46</xdr:col>
      <xdr:colOff>38100</xdr:colOff>
      <xdr:row>57</xdr:row>
      <xdr:rowOff>59037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50164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8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57907</xdr:rowOff>
    </xdr:from>
    <xdr:to>
      <xdr:col>41</xdr:col>
      <xdr:colOff>101600</xdr:colOff>
      <xdr:row>56</xdr:row>
      <xdr:rowOff>159507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5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5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153914</xdr:rowOff>
    </xdr:from>
    <xdr:to>
      <xdr:col>36</xdr:col>
      <xdr:colOff>165100</xdr:colOff>
      <xdr:row>56</xdr:row>
      <xdr:rowOff>84064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5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100591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158536</xdr:rowOff>
    </xdr:from>
    <xdr:to>
      <xdr:col>55</xdr:col>
      <xdr:colOff>0</xdr:colOff>
      <xdr:row>78</xdr:row>
      <xdr:rowOff>132499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017286"/>
          <a:ext cx="838200" cy="48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123013</xdr:rowOff>
    </xdr:from>
    <xdr:to>
      <xdr:col>50</xdr:col>
      <xdr:colOff>114300</xdr:colOff>
      <xdr:row>78</xdr:row>
      <xdr:rowOff>132499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496113"/>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10838</xdr:rowOff>
    </xdr:from>
    <xdr:to>
      <xdr:col>45</xdr:col>
      <xdr:colOff>177800</xdr:colOff>
      <xdr:row>78</xdr:row>
      <xdr:rowOff>123013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041038"/>
          <a:ext cx="889000" cy="45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171102</xdr:rowOff>
    </xdr:from>
    <xdr:to>
      <xdr:col>41</xdr:col>
      <xdr:colOff>50800</xdr:colOff>
      <xdr:row>76</xdr:row>
      <xdr:rowOff>10838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2858402"/>
          <a:ext cx="889000" cy="18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107737</xdr:rowOff>
    </xdr:from>
    <xdr:to>
      <xdr:col>55</xdr:col>
      <xdr:colOff>50800</xdr:colOff>
      <xdr:row>76</xdr:row>
      <xdr:rowOff>37886</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29664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130614</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281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81699</xdr:rowOff>
    </xdr:from>
    <xdr:to>
      <xdr:col>50</xdr:col>
      <xdr:colOff>165100</xdr:colOff>
      <xdr:row>79</xdr:row>
      <xdr:rowOff>11849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2976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72213</xdr:rowOff>
    </xdr:from>
    <xdr:to>
      <xdr:col>46</xdr:col>
      <xdr:colOff>38100</xdr:colOff>
      <xdr:row>79</xdr:row>
      <xdr:rowOff>2363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164940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3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131488</xdr:rowOff>
    </xdr:from>
    <xdr:to>
      <xdr:col>41</xdr:col>
      <xdr:colOff>101600</xdr:colOff>
      <xdr:row>76</xdr:row>
      <xdr:rowOff>61638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29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78165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76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120302</xdr:rowOff>
    </xdr:from>
    <xdr:to>
      <xdr:col>36</xdr:col>
      <xdr:colOff>165100</xdr:colOff>
      <xdr:row>75</xdr:row>
      <xdr:rowOff>50452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28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66979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58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155558</xdr:rowOff>
    </xdr:from>
    <xdr:to>
      <xdr:col>55</xdr:col>
      <xdr:colOff>0</xdr:colOff>
      <xdr:row>97</xdr:row>
      <xdr:rowOff>144859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614758"/>
          <a:ext cx="838200" cy="16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155558</xdr:rowOff>
    </xdr:from>
    <xdr:to>
      <xdr:col>50</xdr:col>
      <xdr:colOff>114300</xdr:colOff>
      <xdr:row>97</xdr:row>
      <xdr:rowOff>833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614758"/>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833</xdr:rowOff>
    </xdr:from>
    <xdr:to>
      <xdr:col>45</xdr:col>
      <xdr:colOff>177800</xdr:colOff>
      <xdr:row>98</xdr:row>
      <xdr:rowOff>149834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31483"/>
          <a:ext cx="889000" cy="32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149834</xdr:rowOff>
    </xdr:from>
    <xdr:to>
      <xdr:col>41</xdr:col>
      <xdr:colOff>50800</xdr:colOff>
      <xdr:row>99</xdr:row>
      <xdr:rowOff>30178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951934"/>
          <a:ext cx="889000" cy="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94059</xdr:rowOff>
    </xdr:from>
    <xdr:to>
      <xdr:col>55</xdr:col>
      <xdr:colOff>50800</xdr:colOff>
      <xdr:row>98</xdr:row>
      <xdr:rowOff>24209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72486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0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104758</xdr:rowOff>
    </xdr:from>
    <xdr:to>
      <xdr:col>50</xdr:col>
      <xdr:colOff>165100</xdr:colOff>
      <xdr:row>97</xdr:row>
      <xdr:rowOff>34908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51435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3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121483</xdr:rowOff>
    </xdr:from>
    <xdr:to>
      <xdr:col>46</xdr:col>
      <xdr:colOff>38100</xdr:colOff>
      <xdr:row>97</xdr:row>
      <xdr:rowOff>51633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5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68160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35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99034</xdr:rowOff>
    </xdr:from>
    <xdr:to>
      <xdr:col>41</xdr:col>
      <xdr:colOff>101600</xdr:colOff>
      <xdr:row>99</xdr:row>
      <xdr:rowOff>29184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90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20311</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26428" y="1699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150828</xdr:rowOff>
    </xdr:from>
    <xdr:to>
      <xdr:col>36</xdr:col>
      <xdr:colOff>165100</xdr:colOff>
      <xdr:row>99</xdr:row>
      <xdr:rowOff>80978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9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72105</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37428" y="1704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100952</xdr:rowOff>
    </xdr:from>
    <xdr:to>
      <xdr:col>85</xdr:col>
      <xdr:colOff>127000</xdr:colOff>
      <xdr:row>38</xdr:row>
      <xdr:rowOff>101034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616052"/>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101034</xdr:rowOff>
    </xdr:from>
    <xdr:to>
      <xdr:col>81</xdr:col>
      <xdr:colOff>50800</xdr:colOff>
      <xdr:row>39</xdr:row>
      <xdr:rowOff>53681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1613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53681</xdr:rowOff>
    </xdr:from>
    <xdr:to>
      <xdr:col>76</xdr:col>
      <xdr:colOff>114300</xdr:colOff>
      <xdr:row>39</xdr:row>
      <xdr:rowOff>85146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740231"/>
          <a:ext cx="8890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85146</xdr:rowOff>
    </xdr:from>
    <xdr:to>
      <xdr:col>71</xdr:col>
      <xdr:colOff>177800</xdr:colOff>
      <xdr:row>39</xdr:row>
      <xdr:rowOff>90404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77169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50152</xdr:rowOff>
    </xdr:from>
    <xdr:to>
      <xdr:col>85</xdr:col>
      <xdr:colOff>177800</xdr:colOff>
      <xdr:row>38</xdr:row>
      <xdr:rowOff>151752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73029</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41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50234</xdr:rowOff>
    </xdr:from>
    <xdr:to>
      <xdr:col>81</xdr:col>
      <xdr:colOff>101600</xdr:colOff>
      <xdr:row>38</xdr:row>
      <xdr:rowOff>151834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168361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3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2881</xdr:rowOff>
    </xdr:from>
    <xdr:to>
      <xdr:col>76</xdr:col>
      <xdr:colOff>165100</xdr:colOff>
      <xdr:row>39</xdr:row>
      <xdr:rowOff>104481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8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95608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78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34346</xdr:rowOff>
    </xdr:from>
    <xdr:to>
      <xdr:col>72</xdr:col>
      <xdr:colOff>38100</xdr:colOff>
      <xdr:row>39</xdr:row>
      <xdr:rowOff>135946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127073</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13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39604</xdr:rowOff>
    </xdr:from>
    <xdr:to>
      <xdr:col>67</xdr:col>
      <xdr:colOff>101600</xdr:colOff>
      <xdr:row>39</xdr:row>
      <xdr:rowOff>141204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132331</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81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119569</xdr:rowOff>
    </xdr:from>
    <xdr:to>
      <xdr:col>85</xdr:col>
      <xdr:colOff>127000</xdr:colOff>
      <xdr:row>78</xdr:row>
      <xdr:rowOff>126467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92669"/>
          <a:ext cx="8382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121062</xdr:rowOff>
    </xdr:from>
    <xdr:to>
      <xdr:col>81</xdr:col>
      <xdr:colOff>50800</xdr:colOff>
      <xdr:row>78</xdr:row>
      <xdr:rowOff>126467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494162"/>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121062</xdr:rowOff>
    </xdr:from>
    <xdr:to>
      <xdr:col>76</xdr:col>
      <xdr:colOff>114300</xdr:colOff>
      <xdr:row>78</xdr:row>
      <xdr:rowOff>123338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94162"/>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118707</xdr:rowOff>
    </xdr:from>
    <xdr:to>
      <xdr:col>71</xdr:col>
      <xdr:colOff>177800</xdr:colOff>
      <xdr:row>78</xdr:row>
      <xdr:rowOff>123338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491807"/>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68769</xdr:rowOff>
    </xdr:from>
    <xdr:to>
      <xdr:col>85</xdr:col>
      <xdr:colOff>177800</xdr:colOff>
      <xdr:row>78</xdr:row>
      <xdr:rowOff>170369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4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155146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5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75667</xdr:rowOff>
    </xdr:from>
    <xdr:to>
      <xdr:col>81</xdr:col>
      <xdr:colOff>101600</xdr:colOff>
      <xdr:row>79</xdr:row>
      <xdr:rowOff>5817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168394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4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70262</xdr:rowOff>
    </xdr:from>
    <xdr:to>
      <xdr:col>76</xdr:col>
      <xdr:colOff>165100</xdr:colOff>
      <xdr:row>79</xdr:row>
      <xdr:rowOff>412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4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162989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3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72538</xdr:rowOff>
    </xdr:from>
    <xdr:to>
      <xdr:col>72</xdr:col>
      <xdr:colOff>38100</xdr:colOff>
      <xdr:row>79</xdr:row>
      <xdr:rowOff>2688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165265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67907</xdr:rowOff>
    </xdr:from>
    <xdr:to>
      <xdr:col>67</xdr:col>
      <xdr:colOff>101600</xdr:colOff>
      <xdr:row>78</xdr:row>
      <xdr:rowOff>169507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160634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3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122203</xdr:rowOff>
    </xdr:from>
    <xdr:to>
      <xdr:col>85</xdr:col>
      <xdr:colOff>127000</xdr:colOff>
      <xdr:row>98</xdr:row>
      <xdr:rowOff>122267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24303"/>
          <a:ext cx="8382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122203</xdr:rowOff>
    </xdr:from>
    <xdr:to>
      <xdr:col>81</xdr:col>
      <xdr:colOff>50800</xdr:colOff>
      <xdr:row>98</xdr:row>
      <xdr:rowOff>139618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24303"/>
          <a:ext cx="889000" cy="1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139613</xdr:rowOff>
    </xdr:from>
    <xdr:to>
      <xdr:col>76</xdr:col>
      <xdr:colOff>114300</xdr:colOff>
      <xdr:row>98</xdr:row>
      <xdr:rowOff>139618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41713"/>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134209</xdr:rowOff>
    </xdr:from>
    <xdr:to>
      <xdr:col>71</xdr:col>
      <xdr:colOff>177800</xdr:colOff>
      <xdr:row>98</xdr:row>
      <xdr:rowOff>139613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36309"/>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71467</xdr:rowOff>
    </xdr:from>
    <xdr:to>
      <xdr:col>85</xdr:col>
      <xdr:colOff>177800</xdr:colOff>
      <xdr:row>99</xdr:row>
      <xdr:rowOff>1617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7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157844</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8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71403</xdr:rowOff>
    </xdr:from>
    <xdr:to>
      <xdr:col>81</xdr:col>
      <xdr:colOff>101600</xdr:colOff>
      <xdr:row>99</xdr:row>
      <xdr:rowOff>1553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164130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6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88818</xdr:rowOff>
    </xdr:from>
    <xdr:to>
      <xdr:col>76</xdr:col>
      <xdr:colOff>165100</xdr:colOff>
      <xdr:row>99</xdr:row>
      <xdr:rowOff>18968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9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10095</xdr:rowOff>
    </xdr:from>
    <xdr:ext cx="313932"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35333" y="16983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88813</xdr:rowOff>
    </xdr:from>
    <xdr:to>
      <xdr:col>72</xdr:col>
      <xdr:colOff>38100</xdr:colOff>
      <xdr:row>99</xdr:row>
      <xdr:rowOff>18963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10090</xdr:rowOff>
    </xdr:from>
    <xdr:ext cx="313932"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46333" y="169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83409</xdr:rowOff>
    </xdr:from>
    <xdr:to>
      <xdr:col>67</xdr:col>
      <xdr:colOff>101600</xdr:colOff>
      <xdr:row>99</xdr:row>
      <xdr:rowOff>13559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4686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7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92197</xdr:rowOff>
    </xdr:from>
    <xdr:to>
      <xdr:col>116</xdr:col>
      <xdr:colOff>63500</xdr:colOff>
      <xdr:row>38</xdr:row>
      <xdr:rowOff>106462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07297"/>
          <a:ext cx="8382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92197</xdr:rowOff>
    </xdr:from>
    <xdr:to>
      <xdr:col>111</xdr:col>
      <xdr:colOff>177800</xdr:colOff>
      <xdr:row>38</xdr:row>
      <xdr:rowOff>114874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607297"/>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114874</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629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55662</xdr:rowOff>
    </xdr:from>
    <xdr:to>
      <xdr:col>116</xdr:col>
      <xdr:colOff>114300</xdr:colOff>
      <xdr:row>38</xdr:row>
      <xdr:rowOff>157262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5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142039</xdr:rowOff>
    </xdr:from>
    <xdr:ext cx="378565"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41397</xdr:rowOff>
    </xdr:from>
    <xdr:to>
      <xdr:col>112</xdr:col>
      <xdr:colOff>38100</xdr:colOff>
      <xdr:row>38</xdr:row>
      <xdr:rowOff>142997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5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134124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64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64074</xdr:rowOff>
    </xdr:from>
    <xdr:to>
      <xdr:col>107</xdr:col>
      <xdr:colOff>101600</xdr:colOff>
      <xdr:row>38</xdr:row>
      <xdr:rowOff>165674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156801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671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63511</xdr:rowOff>
    </xdr:from>
    <xdr:to>
      <xdr:col>116</xdr:col>
      <xdr:colOff>63500</xdr:colOff>
      <xdr:row>59</xdr:row>
      <xdr:rowOff>63837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79061"/>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63837</xdr:rowOff>
    </xdr:from>
    <xdr:to>
      <xdr:col>111</xdr:col>
      <xdr:colOff>177800</xdr:colOff>
      <xdr:row>59</xdr:row>
      <xdr:rowOff>64001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79387"/>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64001</xdr:rowOff>
    </xdr:from>
    <xdr:to>
      <xdr:col>107</xdr:col>
      <xdr:colOff>50800</xdr:colOff>
      <xdr:row>59</xdr:row>
      <xdr:rowOff>64360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79551"/>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64360</xdr:rowOff>
    </xdr:from>
    <xdr:to>
      <xdr:col>102</xdr:col>
      <xdr:colOff>114300</xdr:colOff>
      <xdr:row>59</xdr:row>
      <xdr:rowOff>64654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79910"/>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12711</xdr:rowOff>
    </xdr:from>
    <xdr:to>
      <xdr:col>116</xdr:col>
      <xdr:colOff>114300</xdr:colOff>
      <xdr:row>59</xdr:row>
      <xdr:rowOff>114311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99088</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13037</xdr:rowOff>
    </xdr:from>
    <xdr:to>
      <xdr:col>112</xdr:col>
      <xdr:colOff>38100</xdr:colOff>
      <xdr:row>59</xdr:row>
      <xdr:rowOff>114637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105764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2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13201</xdr:rowOff>
    </xdr:from>
    <xdr:to>
      <xdr:col>107</xdr:col>
      <xdr:colOff>101600</xdr:colOff>
      <xdr:row>59</xdr:row>
      <xdr:rowOff>114801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105928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2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13560</xdr:rowOff>
    </xdr:from>
    <xdr:to>
      <xdr:col>102</xdr:col>
      <xdr:colOff>165100</xdr:colOff>
      <xdr:row>59</xdr:row>
      <xdr:rowOff>115160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2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106287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22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13854</xdr:rowOff>
    </xdr:from>
    <xdr:to>
      <xdr:col>98</xdr:col>
      <xdr:colOff>38100</xdr:colOff>
      <xdr:row>59</xdr:row>
      <xdr:rowOff>115454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2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106581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2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60474</xdr:rowOff>
    </xdr:from>
    <xdr:to>
      <xdr:col>116</xdr:col>
      <xdr:colOff>63500</xdr:colOff>
      <xdr:row>76</xdr:row>
      <xdr:rowOff>71627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90674"/>
          <a:ext cx="8382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71627</xdr:rowOff>
    </xdr:from>
    <xdr:to>
      <xdr:col>111</xdr:col>
      <xdr:colOff>177800</xdr:colOff>
      <xdr:row>76</xdr:row>
      <xdr:rowOff>81815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01827"/>
          <a:ext cx="8890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1494</xdr:rowOff>
    </xdr:from>
    <xdr:to>
      <xdr:col>107</xdr:col>
      <xdr:colOff>50800</xdr:colOff>
      <xdr:row>76</xdr:row>
      <xdr:rowOff>81815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031694"/>
          <a:ext cx="889000" cy="8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107141</xdr:rowOff>
    </xdr:from>
    <xdr:to>
      <xdr:col>102</xdr:col>
      <xdr:colOff>114300</xdr:colOff>
      <xdr:row>76</xdr:row>
      <xdr:rowOff>1494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965891"/>
          <a:ext cx="889000" cy="6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9674</xdr:rowOff>
    </xdr:from>
    <xdr:to>
      <xdr:col>116</xdr:col>
      <xdr:colOff>114300</xdr:colOff>
      <xdr:row>76</xdr:row>
      <xdr:rowOff>111274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3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159551</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1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20827</xdr:rowOff>
    </xdr:from>
    <xdr:to>
      <xdr:col>112</xdr:col>
      <xdr:colOff>38100</xdr:colOff>
      <xdr:row>76</xdr:row>
      <xdr:rowOff>122427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113554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31015</xdr:rowOff>
    </xdr:from>
    <xdr:to>
      <xdr:col>107</xdr:col>
      <xdr:colOff>101600</xdr:colOff>
      <xdr:row>76</xdr:row>
      <xdr:rowOff>132615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123742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5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122145</xdr:rowOff>
    </xdr:from>
    <xdr:to>
      <xdr:col>102</xdr:col>
      <xdr:colOff>165100</xdr:colOff>
      <xdr:row>76</xdr:row>
      <xdr:rowOff>52294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808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43421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56341</xdr:rowOff>
    </xdr:from>
    <xdr:to>
      <xdr:col>98</xdr:col>
      <xdr:colOff>38100</xdr:colOff>
      <xdr:row>75</xdr:row>
      <xdr:rowOff>157941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1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149068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歳出決算総額は、住民一人当たり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527,315</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円となっている。普通建設事業費は住民一人当たり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115,417</a:t>
          </a:r>
          <a:r>
            <a:rPr kumimoji="1" lang="ja-JP" altLang="ja-JP" sz="1100" b="0" i="0" u="none" strike="noStrike" kern="0" cap="none" spc="0" normalizeH="0" baseline="0" noProof="0">
              <a:ln>
                <a:noFill/>
              </a:ln>
              <a:solidFill>
                <a:prstClr val="black"/>
              </a:solidFill>
              <a:effectLst/>
              <a:uLnTx/>
              <a:uFillTx/>
              <a:latin typeface="+mn-lt"/>
              <a:ea typeface="+mn-ea"/>
              <a:cs typeface="+mn-cs"/>
            </a:rPr>
            <a:t>円で、一人当たりのコストは類似団体と比較して若干高い状況となっている。うち新規整備については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図書館文化ホール等</a:t>
          </a:r>
          <a:r>
            <a:rPr kumimoji="1" lang="ja-JP" altLang="en-US" sz="1100" b="0" i="0" u="none" strike="noStrike" kern="0" cap="none" spc="0" normalizeH="0" baseline="0" noProof="0">
              <a:ln>
                <a:noFill/>
              </a:ln>
              <a:solidFill>
                <a:prstClr val="black"/>
              </a:solidFill>
              <a:effectLst/>
              <a:uLnTx/>
              <a:uFillTx/>
              <a:latin typeface="+mn-lt"/>
              <a:ea typeface="+mn-ea"/>
              <a:cs typeface="+mn-cs"/>
            </a:rPr>
            <a:t>が更新整備の進行により大幅増となっている。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それ以外の建設工事等については、公共施設等総合管理計画に基づき、事業の取捨選択を徹底していくことで、事業費の抑制を目指している。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補助費等については一人当たり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76,394</a:t>
          </a:r>
          <a:r>
            <a:rPr kumimoji="1" lang="ja-JP" altLang="ja-JP" sz="1100" b="0" i="0" u="none" strike="noStrike" kern="0" cap="none" spc="0" normalizeH="0" baseline="0" noProof="0">
              <a:ln>
                <a:noFill/>
              </a:ln>
              <a:solidFill>
                <a:prstClr val="black"/>
              </a:solidFill>
              <a:effectLst/>
              <a:uLnTx/>
              <a:uFillTx/>
              <a:latin typeface="+mn-lt"/>
              <a:ea typeface="+mn-ea"/>
              <a:cs typeface="+mn-cs"/>
            </a:rPr>
            <a:t>円で類似団体と比較して若干高い状況となっている。今後は補助金交付の適正性の精査を徹底し、見直し及び廃止を行うとともに、一部事務組合についても抑制に努める。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災害復旧事業費</a:t>
          </a:r>
          <a:r>
            <a:rPr kumimoji="1" lang="ja-JP" altLang="en-US" sz="1100" b="0" i="0" u="none" strike="noStrike" kern="0" cap="none" spc="0" normalizeH="0" baseline="0" noProof="0">
              <a:ln>
                <a:noFill/>
              </a:ln>
              <a:solidFill>
                <a:prstClr val="black"/>
              </a:solidFill>
              <a:effectLst/>
              <a:uLnTx/>
              <a:uFillTx/>
              <a:latin typeface="+mn-lt"/>
              <a:ea typeface="+mn-ea"/>
              <a:cs typeface="+mn-cs"/>
            </a:rPr>
            <a:t>については一人当たり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10,373</a:t>
          </a:r>
          <a:r>
            <a:rPr kumimoji="1" lang="ja-JP" altLang="en-US" sz="1100" b="0" i="0" u="none" strike="noStrike" kern="0" cap="none" spc="0" normalizeH="0" baseline="0" noProof="0">
              <a:ln>
                <a:noFill/>
              </a:ln>
              <a:solidFill>
                <a:prstClr val="black"/>
              </a:solidFill>
              <a:effectLst/>
              <a:uLnTx/>
              <a:uFillTx/>
              <a:latin typeface="+mn-lt"/>
              <a:ea typeface="+mn-ea"/>
              <a:cs typeface="+mn-cs"/>
            </a:rPr>
            <a:t>円で、</a:t>
          </a:r>
          <a:r>
            <a:rPr kumimoji="1" lang="ja-JP" altLang="ja-JP"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年豪雨災害の影響を受け、</a:t>
          </a:r>
          <a:r>
            <a:rPr kumimoji="1" lang="ja-JP" altLang="en-US" sz="1100" b="0" i="0" u="none" strike="noStrike" kern="0" cap="none" spc="0" normalizeH="0" baseline="0" noProof="0">
              <a:ln>
                <a:noFill/>
              </a:ln>
              <a:solidFill>
                <a:prstClr val="black"/>
              </a:solidFill>
              <a:effectLst/>
              <a:uLnTx/>
              <a:uFillTx/>
              <a:latin typeface="+mn-lt"/>
              <a:ea typeface="+mn-ea"/>
              <a:cs typeface="+mn-cs"/>
            </a:rPr>
            <a:t>類似団体と比較して若干高い状況が続いている。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積立金については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、今後の地域の基盤整備の推進のため、基金積立の予算編成を行った</a:t>
          </a:r>
          <a:r>
            <a:rPr kumimoji="1" lang="ja-JP" altLang="ja-JP" sz="1100" b="0" i="0" u="none" strike="noStrike" kern="0" cap="none" spc="0" normalizeH="0" baseline="0" noProof="0">
              <a:ln>
                <a:noFill/>
              </a:ln>
              <a:solidFill>
                <a:prstClr val="black"/>
              </a:solidFill>
              <a:effectLst/>
              <a:uLnTx/>
              <a:uFillTx/>
              <a:latin typeface="+mn-lt"/>
              <a:ea typeface="+mn-ea"/>
              <a:cs typeface="+mn-cs"/>
            </a:rPr>
            <a:t>結果、一人当たり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3,813</a:t>
          </a:r>
          <a:r>
            <a:rPr kumimoji="1" lang="ja-JP" altLang="ja-JP" sz="1100" b="0" i="0" u="none" strike="noStrike" kern="0" cap="none" spc="0" normalizeH="0" baseline="0" noProof="0">
              <a:ln>
                <a:noFill/>
              </a:ln>
              <a:solidFill>
                <a:prstClr val="black"/>
              </a:solidFill>
              <a:effectLst/>
              <a:uLnTx/>
              <a:uFillTx/>
              <a:latin typeface="+mn-lt"/>
              <a:ea typeface="+mn-ea"/>
              <a:cs typeface="+mn-cs"/>
            </a:rPr>
            <a:t>円と</a:t>
          </a:r>
          <a:r>
            <a:rPr kumimoji="1" lang="ja-JP" altLang="en-US" sz="1100" b="0" i="0" u="none" strike="noStrike" kern="0" cap="none" spc="0" normalizeH="0" baseline="0" noProof="0">
              <a:ln>
                <a:noFill/>
              </a:ln>
              <a:solidFill>
                <a:prstClr val="black"/>
              </a:solidFill>
              <a:effectLst/>
              <a:uLnTx/>
              <a:uFillTx/>
              <a:latin typeface="+mn-lt"/>
              <a:ea typeface="+mn-ea"/>
              <a:cs typeface="+mn-cs"/>
            </a:rPr>
            <a:t>前年並み</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となったが、まだ類似団体と比較して大幅に低い状況にある。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普通交付税の合併算定替も大詰めとなり、今後は歳出全般の圧縮に努め、財政調整基金の現状維持、さらには本市の財政規模に見合った積立を目標に健全な財政運営を図る。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36,933
36,672
194.44
20,397,370
19,475,326
632,572
10,473,032
23,751,508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91884</xdr:rowOff>
    </xdr:from>
    <xdr:to>
      <xdr:col>24</xdr:col>
      <xdr:colOff>63500</xdr:colOff>
      <xdr:row>36</xdr:row>
      <xdr:rowOff>111506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64084"/>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111506</xdr:rowOff>
    </xdr:from>
    <xdr:to>
      <xdr:col>19</xdr:col>
      <xdr:colOff>177800</xdr:colOff>
      <xdr:row>36</xdr:row>
      <xdr:rowOff>115126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8370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115126</xdr:rowOff>
    </xdr:from>
    <xdr:to>
      <xdr:col>15</xdr:col>
      <xdr:colOff>50800</xdr:colOff>
      <xdr:row>36</xdr:row>
      <xdr:rowOff>153035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87326"/>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67310</xdr:rowOff>
    </xdr:from>
    <xdr:to>
      <xdr:col>10</xdr:col>
      <xdr:colOff>114300</xdr:colOff>
      <xdr:row>36</xdr:row>
      <xdr:rowOff>153035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3951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41084</xdr:rowOff>
    </xdr:from>
    <xdr:to>
      <xdr:col>24</xdr:col>
      <xdr:colOff>114300</xdr:colOff>
      <xdr:row>36</xdr:row>
      <xdr:rowOff>142684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1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19511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9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60706</xdr:rowOff>
    </xdr:from>
    <xdr:to>
      <xdr:col>20</xdr:col>
      <xdr:colOff>38100</xdr:colOff>
      <xdr:row>36</xdr:row>
      <xdr:rowOff>162306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153433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64326</xdr:rowOff>
    </xdr:from>
    <xdr:to>
      <xdr:col>15</xdr:col>
      <xdr:colOff>101600</xdr:colOff>
      <xdr:row>36</xdr:row>
      <xdr:rowOff>165926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157053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102235</xdr:rowOff>
    </xdr:from>
    <xdr:to>
      <xdr:col>10</xdr:col>
      <xdr:colOff>165100</xdr:colOff>
      <xdr:row>37</xdr:row>
      <xdr:rowOff>32385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23512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16510</xdr:rowOff>
    </xdr:from>
    <xdr:to>
      <xdr:col>6</xdr:col>
      <xdr:colOff>38100</xdr:colOff>
      <xdr:row>36</xdr:row>
      <xdr:rowOff>118110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109237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112585</xdr:rowOff>
    </xdr:from>
    <xdr:to>
      <xdr:col>24</xdr:col>
      <xdr:colOff>63500</xdr:colOff>
      <xdr:row>58</xdr:row>
      <xdr:rowOff>125275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56685"/>
          <a:ext cx="838200" cy="1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8709</xdr:rowOff>
    </xdr:from>
    <xdr:to>
      <xdr:col>19</xdr:col>
      <xdr:colOff>177800</xdr:colOff>
      <xdr:row>58</xdr:row>
      <xdr:rowOff>125275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52809"/>
          <a:ext cx="889000" cy="11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108268</xdr:rowOff>
    </xdr:from>
    <xdr:to>
      <xdr:col>15</xdr:col>
      <xdr:colOff>50800</xdr:colOff>
      <xdr:row>58</xdr:row>
      <xdr:rowOff>8709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80918"/>
          <a:ext cx="889000" cy="7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108268</xdr:rowOff>
    </xdr:from>
    <xdr:to>
      <xdr:col>10</xdr:col>
      <xdr:colOff>114300</xdr:colOff>
      <xdr:row>58</xdr:row>
      <xdr:rowOff>41951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80918"/>
          <a:ext cx="889000" cy="10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61785</xdr:rowOff>
    </xdr:from>
    <xdr:to>
      <xdr:col>24</xdr:col>
      <xdr:colOff>114300</xdr:colOff>
      <xdr:row>58</xdr:row>
      <xdr:rowOff>163385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148162</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74475</xdr:rowOff>
    </xdr:from>
    <xdr:to>
      <xdr:col>20</xdr:col>
      <xdr:colOff>38100</xdr:colOff>
      <xdr:row>59</xdr:row>
      <xdr:rowOff>4625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167202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1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129359</xdr:rowOff>
    </xdr:from>
    <xdr:to>
      <xdr:col>15</xdr:col>
      <xdr:colOff>101600</xdr:colOff>
      <xdr:row>58</xdr:row>
      <xdr:rowOff>59509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0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50636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9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57468</xdr:rowOff>
    </xdr:from>
    <xdr:to>
      <xdr:col>10</xdr:col>
      <xdr:colOff>165100</xdr:colOff>
      <xdr:row>57</xdr:row>
      <xdr:rowOff>159068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4145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0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162601</xdr:rowOff>
    </xdr:from>
    <xdr:to>
      <xdr:col>6</xdr:col>
      <xdr:colOff>38100</xdr:colOff>
      <xdr:row>58</xdr:row>
      <xdr:rowOff>92751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83878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19045</xdr:rowOff>
    </xdr:from>
    <xdr:to>
      <xdr:col>24</xdr:col>
      <xdr:colOff>63500</xdr:colOff>
      <xdr:row>76</xdr:row>
      <xdr:rowOff>116261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49245"/>
          <a:ext cx="838200" cy="9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116261</xdr:rowOff>
    </xdr:from>
    <xdr:to>
      <xdr:col>19</xdr:col>
      <xdr:colOff>177800</xdr:colOff>
      <xdr:row>76</xdr:row>
      <xdr:rowOff>122098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46461"/>
          <a:ext cx="889000" cy="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107209</xdr:rowOff>
    </xdr:from>
    <xdr:to>
      <xdr:col>15</xdr:col>
      <xdr:colOff>50800</xdr:colOff>
      <xdr:row>76</xdr:row>
      <xdr:rowOff>122098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37409"/>
          <a:ext cx="889000" cy="1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107209</xdr:rowOff>
    </xdr:from>
    <xdr:to>
      <xdr:col>10</xdr:col>
      <xdr:colOff>114300</xdr:colOff>
      <xdr:row>76</xdr:row>
      <xdr:rowOff>134358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37409"/>
          <a:ext cx="889000" cy="2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139695</xdr:rowOff>
    </xdr:from>
    <xdr:to>
      <xdr:col>24</xdr:col>
      <xdr:colOff>114300</xdr:colOff>
      <xdr:row>76</xdr:row>
      <xdr:rowOff>69844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984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118122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7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65461</xdr:rowOff>
    </xdr:from>
    <xdr:to>
      <xdr:col>20</xdr:col>
      <xdr:colOff>38100</xdr:colOff>
      <xdr:row>76</xdr:row>
      <xdr:rowOff>167061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158188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8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71298</xdr:rowOff>
    </xdr:from>
    <xdr:to>
      <xdr:col>15</xdr:col>
      <xdr:colOff>101600</xdr:colOff>
      <xdr:row>77</xdr:row>
      <xdr:rowOff>1448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164025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9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56409</xdr:rowOff>
    </xdr:from>
    <xdr:to>
      <xdr:col>10</xdr:col>
      <xdr:colOff>165100</xdr:colOff>
      <xdr:row>76</xdr:row>
      <xdr:rowOff>158009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8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149136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7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83558</xdr:rowOff>
    </xdr:from>
    <xdr:to>
      <xdr:col>6</xdr:col>
      <xdr:colOff>38100</xdr:colOff>
      <xdr:row>77</xdr:row>
      <xdr:rowOff>13708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4835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0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151130</xdr:rowOff>
    </xdr:from>
    <xdr:to>
      <xdr:col>24</xdr:col>
      <xdr:colOff>63500</xdr:colOff>
      <xdr:row>98</xdr:row>
      <xdr:rowOff>27742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781780"/>
          <a:ext cx="838200" cy="4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151130</xdr:rowOff>
    </xdr:from>
    <xdr:to>
      <xdr:col>19</xdr:col>
      <xdr:colOff>177800</xdr:colOff>
      <xdr:row>98</xdr:row>
      <xdr:rowOff>22943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781780"/>
          <a:ext cx="889000" cy="4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11027</xdr:rowOff>
    </xdr:from>
    <xdr:to>
      <xdr:col>15</xdr:col>
      <xdr:colOff>50800</xdr:colOff>
      <xdr:row>98</xdr:row>
      <xdr:rowOff>22943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813127"/>
          <a:ext cx="889000" cy="1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11027</xdr:rowOff>
    </xdr:from>
    <xdr:to>
      <xdr:col>10</xdr:col>
      <xdr:colOff>114300</xdr:colOff>
      <xdr:row>98</xdr:row>
      <xdr:rowOff>27276</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813127"/>
          <a:ext cx="8890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148392</xdr:rowOff>
    </xdr:from>
    <xdr:to>
      <xdr:col>24</xdr:col>
      <xdr:colOff>114300</xdr:colOff>
      <xdr:row>98</xdr:row>
      <xdr:rowOff>78542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7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63319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9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100330</xdr:rowOff>
    </xdr:from>
    <xdr:to>
      <xdr:col>20</xdr:col>
      <xdr:colOff>38100</xdr:colOff>
      <xdr:row>98</xdr:row>
      <xdr:rowOff>30480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21607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2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143593</xdr:rowOff>
    </xdr:from>
    <xdr:to>
      <xdr:col>15</xdr:col>
      <xdr:colOff>101600</xdr:colOff>
      <xdr:row>98</xdr:row>
      <xdr:rowOff>73743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64870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6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131677</xdr:rowOff>
    </xdr:from>
    <xdr:to>
      <xdr:col>10</xdr:col>
      <xdr:colOff>165100</xdr:colOff>
      <xdr:row>98</xdr:row>
      <xdr:rowOff>61827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52954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147926</xdr:rowOff>
    </xdr:from>
    <xdr:to>
      <xdr:col>6</xdr:col>
      <xdr:colOff>38100</xdr:colOff>
      <xdr:row>98</xdr:row>
      <xdr:rowOff>78076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69203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7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54791</xdr:rowOff>
    </xdr:from>
    <xdr:to>
      <xdr:col>55</xdr:col>
      <xdr:colOff>0</xdr:colOff>
      <xdr:row>39</xdr:row>
      <xdr:rowOff>55118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741341"/>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55118</xdr:rowOff>
    </xdr:from>
    <xdr:to>
      <xdr:col>50</xdr:col>
      <xdr:colOff>114300</xdr:colOff>
      <xdr:row>39</xdr:row>
      <xdr:rowOff>55118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741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55118</xdr:rowOff>
    </xdr:from>
    <xdr:to>
      <xdr:col>45</xdr:col>
      <xdr:colOff>177800</xdr:colOff>
      <xdr:row>39</xdr:row>
      <xdr:rowOff>55771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74166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55771</xdr:rowOff>
    </xdr:from>
    <xdr:to>
      <xdr:col>41</xdr:col>
      <xdr:colOff>50800</xdr:colOff>
      <xdr:row>39</xdr:row>
      <xdr:rowOff>56097</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74232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3991</xdr:rowOff>
    </xdr:from>
    <xdr:to>
      <xdr:col>55</xdr:col>
      <xdr:colOff>50800</xdr:colOff>
      <xdr:row>39</xdr:row>
      <xdr:rowOff>105591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90368</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605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4318</xdr:rowOff>
    </xdr:from>
    <xdr:to>
      <xdr:col>50</xdr:col>
      <xdr:colOff>165100</xdr:colOff>
      <xdr:row>39</xdr:row>
      <xdr:rowOff>105918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97045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783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4318</xdr:rowOff>
    </xdr:from>
    <xdr:to>
      <xdr:col>46</xdr:col>
      <xdr:colOff>38100</xdr:colOff>
      <xdr:row>39</xdr:row>
      <xdr:rowOff>105918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97045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783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4971</xdr:rowOff>
    </xdr:from>
    <xdr:to>
      <xdr:col>41</xdr:col>
      <xdr:colOff>101600</xdr:colOff>
      <xdr:row>39</xdr:row>
      <xdr:rowOff>106571</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97698</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5297</xdr:rowOff>
    </xdr:from>
    <xdr:to>
      <xdr:col>36</xdr:col>
      <xdr:colOff>165100</xdr:colOff>
      <xdr:row>39</xdr:row>
      <xdr:rowOff>106897</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98024</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163716</xdr:rowOff>
    </xdr:from>
    <xdr:to>
      <xdr:col>55</xdr:col>
      <xdr:colOff>0</xdr:colOff>
      <xdr:row>58</xdr:row>
      <xdr:rowOff>4191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936366"/>
          <a:ext cx="8382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4191</xdr:rowOff>
    </xdr:from>
    <xdr:to>
      <xdr:col>50</xdr:col>
      <xdr:colOff>114300</xdr:colOff>
      <xdr:row>58</xdr:row>
      <xdr:rowOff>18390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948291"/>
          <a:ext cx="889000" cy="1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9766</xdr:rowOff>
    </xdr:from>
    <xdr:to>
      <xdr:col>45</xdr:col>
      <xdr:colOff>177800</xdr:colOff>
      <xdr:row>58</xdr:row>
      <xdr:rowOff>18390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953866"/>
          <a:ext cx="8890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168567</xdr:rowOff>
    </xdr:from>
    <xdr:to>
      <xdr:col>41</xdr:col>
      <xdr:colOff>50800</xdr:colOff>
      <xdr:row>58</xdr:row>
      <xdr:rowOff>9766</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941217"/>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112916</xdr:rowOff>
    </xdr:from>
    <xdr:to>
      <xdr:col>55</xdr:col>
      <xdr:colOff>50800</xdr:colOff>
      <xdr:row>58</xdr:row>
      <xdr:rowOff>43066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8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91343</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8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124841</xdr:rowOff>
    </xdr:from>
    <xdr:to>
      <xdr:col>50</xdr:col>
      <xdr:colOff>165100</xdr:colOff>
      <xdr:row>58</xdr:row>
      <xdr:rowOff>54991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8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46118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9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139040</xdr:rowOff>
    </xdr:from>
    <xdr:to>
      <xdr:col>46</xdr:col>
      <xdr:colOff>38100</xdr:colOff>
      <xdr:row>58</xdr:row>
      <xdr:rowOff>69190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9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60317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1000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130416</xdr:rowOff>
    </xdr:from>
    <xdr:to>
      <xdr:col>41</xdr:col>
      <xdr:colOff>101600</xdr:colOff>
      <xdr:row>58</xdr:row>
      <xdr:rowOff>60566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9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51693</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99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117767</xdr:rowOff>
    </xdr:from>
    <xdr:to>
      <xdr:col>36</xdr:col>
      <xdr:colOff>165100</xdr:colOff>
      <xdr:row>58</xdr:row>
      <xdr:rowOff>47917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8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39044</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9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130243</xdr:rowOff>
    </xdr:from>
    <xdr:to>
      <xdr:col>55</xdr:col>
      <xdr:colOff>0</xdr:colOff>
      <xdr:row>78</xdr:row>
      <xdr:rowOff>137970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503343"/>
          <a:ext cx="8382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137970</xdr:rowOff>
    </xdr:from>
    <xdr:to>
      <xdr:col>50</xdr:col>
      <xdr:colOff>114300</xdr:colOff>
      <xdr:row>78</xdr:row>
      <xdr:rowOff>148082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511070"/>
          <a:ext cx="8890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138961</xdr:rowOff>
    </xdr:from>
    <xdr:to>
      <xdr:col>45</xdr:col>
      <xdr:colOff>177800</xdr:colOff>
      <xdr:row>78</xdr:row>
      <xdr:rowOff>148082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512061"/>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135196</xdr:rowOff>
    </xdr:from>
    <xdr:to>
      <xdr:col>41</xdr:col>
      <xdr:colOff>50800</xdr:colOff>
      <xdr:row>78</xdr:row>
      <xdr:rowOff>138961</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508296"/>
          <a:ext cx="8890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79443</xdr:rowOff>
    </xdr:from>
    <xdr:to>
      <xdr:col>55</xdr:col>
      <xdr:colOff>50800</xdr:colOff>
      <xdr:row>79</xdr:row>
      <xdr:rowOff>9593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5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165820</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87170</xdr:rowOff>
    </xdr:from>
    <xdr:to>
      <xdr:col>50</xdr:col>
      <xdr:colOff>165100</xdr:colOff>
      <xdr:row>79</xdr:row>
      <xdr:rowOff>17320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6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8447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5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97282</xdr:rowOff>
    </xdr:from>
    <xdr:to>
      <xdr:col>46</xdr:col>
      <xdr:colOff>38100</xdr:colOff>
      <xdr:row>79</xdr:row>
      <xdr:rowOff>27432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18559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5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88161</xdr:rowOff>
    </xdr:from>
    <xdr:to>
      <xdr:col>41</xdr:col>
      <xdr:colOff>101600</xdr:colOff>
      <xdr:row>79</xdr:row>
      <xdr:rowOff>18311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6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9438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55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84396</xdr:rowOff>
    </xdr:from>
    <xdr:to>
      <xdr:col>36</xdr:col>
      <xdr:colOff>165100</xdr:colOff>
      <xdr:row>79</xdr:row>
      <xdr:rowOff>14546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5673</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5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72806</xdr:rowOff>
    </xdr:from>
    <xdr:to>
      <xdr:col>55</xdr:col>
      <xdr:colOff>0</xdr:colOff>
      <xdr:row>97</xdr:row>
      <xdr:rowOff>69853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532006"/>
          <a:ext cx="838200" cy="16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69853</xdr:rowOff>
    </xdr:from>
    <xdr:to>
      <xdr:col>50</xdr:col>
      <xdr:colOff>114300</xdr:colOff>
      <xdr:row>97</xdr:row>
      <xdr:rowOff>81445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700503"/>
          <a:ext cx="889000" cy="1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67396</xdr:rowOff>
    </xdr:from>
    <xdr:to>
      <xdr:col>45</xdr:col>
      <xdr:colOff>177800</xdr:colOff>
      <xdr:row>97</xdr:row>
      <xdr:rowOff>81445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698046"/>
          <a:ext cx="889000" cy="1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67396</xdr:rowOff>
    </xdr:from>
    <xdr:to>
      <xdr:col>41</xdr:col>
      <xdr:colOff>50800</xdr:colOff>
      <xdr:row>97</xdr:row>
      <xdr:rowOff>94551</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698046"/>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22006</xdr:rowOff>
    </xdr:from>
    <xdr:to>
      <xdr:col>55</xdr:col>
      <xdr:colOff>50800</xdr:colOff>
      <xdr:row>96</xdr:row>
      <xdr:rowOff>123606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48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44883</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33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19053</xdr:rowOff>
    </xdr:from>
    <xdr:to>
      <xdr:col>50</xdr:col>
      <xdr:colOff>165100</xdr:colOff>
      <xdr:row>97</xdr:row>
      <xdr:rowOff>120653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64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111780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7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30645</xdr:rowOff>
    </xdr:from>
    <xdr:to>
      <xdr:col>46</xdr:col>
      <xdr:colOff>38100</xdr:colOff>
      <xdr:row>97</xdr:row>
      <xdr:rowOff>132245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6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123372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75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16596</xdr:rowOff>
    </xdr:from>
    <xdr:to>
      <xdr:col>41</xdr:col>
      <xdr:colOff>101600</xdr:colOff>
      <xdr:row>97</xdr:row>
      <xdr:rowOff>118196</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64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109323</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7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43751</xdr:rowOff>
    </xdr:from>
    <xdr:to>
      <xdr:col>36</xdr:col>
      <xdr:colOff>165100</xdr:colOff>
      <xdr:row>97</xdr:row>
      <xdr:rowOff>145351</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6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136478</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7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124879</xdr:rowOff>
    </xdr:from>
    <xdr:to>
      <xdr:col>85</xdr:col>
      <xdr:colOff>127000</xdr:colOff>
      <xdr:row>36</xdr:row>
      <xdr:rowOff>126517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297079"/>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126517</xdr:rowOff>
    </xdr:from>
    <xdr:to>
      <xdr:col>81</xdr:col>
      <xdr:colOff>50800</xdr:colOff>
      <xdr:row>36</xdr:row>
      <xdr:rowOff>145929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298717"/>
          <a:ext cx="889000" cy="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121050</xdr:rowOff>
    </xdr:from>
    <xdr:to>
      <xdr:col>76</xdr:col>
      <xdr:colOff>114300</xdr:colOff>
      <xdr:row>36</xdr:row>
      <xdr:rowOff>145929</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3703300" y="6293250"/>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120802</xdr:rowOff>
    </xdr:from>
    <xdr:to>
      <xdr:col>71</xdr:col>
      <xdr:colOff>177800</xdr:colOff>
      <xdr:row>36</xdr:row>
      <xdr:rowOff>121050</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293002"/>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74079</xdr:rowOff>
    </xdr:from>
    <xdr:to>
      <xdr:col>85</xdr:col>
      <xdr:colOff>177800</xdr:colOff>
      <xdr:row>37</xdr:row>
      <xdr:rowOff>4229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2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52506</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75717</xdr:rowOff>
    </xdr:from>
    <xdr:to>
      <xdr:col>81</xdr:col>
      <xdr:colOff>101600</xdr:colOff>
      <xdr:row>37</xdr:row>
      <xdr:rowOff>5867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2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168444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34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95129</xdr:rowOff>
    </xdr:from>
    <xdr:to>
      <xdr:col>76</xdr:col>
      <xdr:colOff>165100</xdr:colOff>
      <xdr:row>37</xdr:row>
      <xdr:rowOff>25279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26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16406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3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70250</xdr:rowOff>
    </xdr:from>
    <xdr:to>
      <xdr:col>72</xdr:col>
      <xdr:colOff>38100</xdr:colOff>
      <xdr:row>37</xdr:row>
      <xdr:rowOff>400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2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162977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3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70002</xdr:rowOff>
    </xdr:from>
    <xdr:to>
      <xdr:col>67</xdr:col>
      <xdr:colOff>101600</xdr:colOff>
      <xdr:row>37</xdr:row>
      <xdr:rowOff>152</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2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162729</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33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104274</xdr:rowOff>
    </xdr:from>
    <xdr:to>
      <xdr:col>85</xdr:col>
      <xdr:colOff>127000</xdr:colOff>
      <xdr:row>56</xdr:row>
      <xdr:rowOff>2616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362574"/>
          <a:ext cx="838200" cy="24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2616</xdr:rowOff>
    </xdr:from>
    <xdr:to>
      <xdr:col>81</xdr:col>
      <xdr:colOff>50800</xdr:colOff>
      <xdr:row>56</xdr:row>
      <xdr:rowOff>162430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603816"/>
          <a:ext cx="889000" cy="15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162430</xdr:rowOff>
    </xdr:from>
    <xdr:to>
      <xdr:col>76</xdr:col>
      <xdr:colOff>114300</xdr:colOff>
      <xdr:row>57</xdr:row>
      <xdr:rowOff>70175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763630"/>
          <a:ext cx="889000" cy="7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65139</xdr:rowOff>
    </xdr:from>
    <xdr:to>
      <xdr:col>71</xdr:col>
      <xdr:colOff>177800</xdr:colOff>
      <xdr:row>57</xdr:row>
      <xdr:rowOff>70175</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494889"/>
          <a:ext cx="889000" cy="34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53474</xdr:rowOff>
    </xdr:from>
    <xdr:to>
      <xdr:col>85</xdr:col>
      <xdr:colOff>177800</xdr:colOff>
      <xdr:row>54</xdr:row>
      <xdr:rowOff>155074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31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76351</xdr:rowOff>
    </xdr:from>
    <xdr:ext cx="599010"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16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123266</xdr:rowOff>
    </xdr:from>
    <xdr:to>
      <xdr:col>81</xdr:col>
      <xdr:colOff>101600</xdr:colOff>
      <xdr:row>56</xdr:row>
      <xdr:rowOff>53416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5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69943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32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111630</xdr:rowOff>
    </xdr:from>
    <xdr:to>
      <xdr:col>76</xdr:col>
      <xdr:colOff>165100</xdr:colOff>
      <xdr:row>57</xdr:row>
      <xdr:rowOff>41780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7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32907</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80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19375</xdr:rowOff>
    </xdr:from>
    <xdr:to>
      <xdr:col>72</xdr:col>
      <xdr:colOff>38100</xdr:colOff>
      <xdr:row>57</xdr:row>
      <xdr:rowOff>120975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7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112102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8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14339</xdr:rowOff>
    </xdr:from>
    <xdr:to>
      <xdr:col>67</xdr:col>
      <xdr:colOff>101600</xdr:colOff>
      <xdr:row>55</xdr:row>
      <xdr:rowOff>115939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44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132466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21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100952</xdr:rowOff>
    </xdr:from>
    <xdr:to>
      <xdr:col>85</xdr:col>
      <xdr:colOff>127000</xdr:colOff>
      <xdr:row>78</xdr:row>
      <xdr:rowOff>101034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474052"/>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101034</xdr:rowOff>
    </xdr:from>
    <xdr:to>
      <xdr:col>81</xdr:col>
      <xdr:colOff>50800</xdr:colOff>
      <xdr:row>79</xdr:row>
      <xdr:rowOff>53680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474134"/>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53680</xdr:rowOff>
    </xdr:from>
    <xdr:to>
      <xdr:col>76</xdr:col>
      <xdr:colOff>114300</xdr:colOff>
      <xdr:row>79</xdr:row>
      <xdr:rowOff>85147</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598230"/>
          <a:ext cx="889000" cy="3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85147</xdr:rowOff>
    </xdr:from>
    <xdr:to>
      <xdr:col>71</xdr:col>
      <xdr:colOff>177800</xdr:colOff>
      <xdr:row>79</xdr:row>
      <xdr:rowOff>90404</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629697"/>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50152</xdr:rowOff>
    </xdr:from>
    <xdr:to>
      <xdr:col>85</xdr:col>
      <xdr:colOff>177800</xdr:colOff>
      <xdr:row>78</xdr:row>
      <xdr:rowOff>151752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4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73029</xdr:rowOff>
    </xdr:from>
    <xdr:ext cx="534377"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2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50234</xdr:rowOff>
    </xdr:from>
    <xdr:to>
      <xdr:col>81</xdr:col>
      <xdr:colOff>101600</xdr:colOff>
      <xdr:row>78</xdr:row>
      <xdr:rowOff>151834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42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168361</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14111" y="131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2880</xdr:rowOff>
    </xdr:from>
    <xdr:to>
      <xdr:col>76</xdr:col>
      <xdr:colOff>165100</xdr:colOff>
      <xdr:row>79</xdr:row>
      <xdr:rowOff>104480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95607</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64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34347</xdr:rowOff>
    </xdr:from>
    <xdr:to>
      <xdr:col>72</xdr:col>
      <xdr:colOff>38100</xdr:colOff>
      <xdr:row>79</xdr:row>
      <xdr:rowOff>135947</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127074</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71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39604</xdr:rowOff>
    </xdr:from>
    <xdr:to>
      <xdr:col>67</xdr:col>
      <xdr:colOff>101600</xdr:colOff>
      <xdr:row>79</xdr:row>
      <xdr:rowOff>141204</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132331</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25017" y="13676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119569</xdr:rowOff>
    </xdr:from>
    <xdr:to>
      <xdr:col>85</xdr:col>
      <xdr:colOff>127000</xdr:colOff>
      <xdr:row>98</xdr:row>
      <xdr:rowOff>126467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921669"/>
          <a:ext cx="8382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121062</xdr:rowOff>
    </xdr:from>
    <xdr:to>
      <xdr:col>81</xdr:col>
      <xdr:colOff>50800</xdr:colOff>
      <xdr:row>98</xdr:row>
      <xdr:rowOff>126467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923162"/>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121062</xdr:rowOff>
    </xdr:from>
    <xdr:to>
      <xdr:col>76</xdr:col>
      <xdr:colOff>114300</xdr:colOff>
      <xdr:row>98</xdr:row>
      <xdr:rowOff>123338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923162"/>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118707</xdr:rowOff>
    </xdr:from>
    <xdr:to>
      <xdr:col>71</xdr:col>
      <xdr:colOff>177800</xdr:colOff>
      <xdr:row>98</xdr:row>
      <xdr:rowOff>123338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920807"/>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68769</xdr:rowOff>
    </xdr:from>
    <xdr:to>
      <xdr:col>85</xdr:col>
      <xdr:colOff>177800</xdr:colOff>
      <xdr:row>98</xdr:row>
      <xdr:rowOff>170369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8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155146</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78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75667</xdr:rowOff>
    </xdr:from>
    <xdr:to>
      <xdr:col>81</xdr:col>
      <xdr:colOff>101600</xdr:colOff>
      <xdr:row>99</xdr:row>
      <xdr:rowOff>5817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168394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7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70262</xdr:rowOff>
    </xdr:from>
    <xdr:to>
      <xdr:col>76</xdr:col>
      <xdr:colOff>165100</xdr:colOff>
      <xdr:row>99</xdr:row>
      <xdr:rowOff>412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8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162989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96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72538</xdr:rowOff>
    </xdr:from>
    <xdr:to>
      <xdr:col>72</xdr:col>
      <xdr:colOff>38100</xdr:colOff>
      <xdr:row>99</xdr:row>
      <xdr:rowOff>2688</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165265</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6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67907</xdr:rowOff>
    </xdr:from>
    <xdr:to>
      <xdr:col>67</xdr:col>
      <xdr:colOff>101600</xdr:colOff>
      <xdr:row>98</xdr:row>
      <xdr:rowOff>169507</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160634</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6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25971</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12521"/>
          <a:ext cx="8382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25971</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flipV="1">
          <a:off x="20434300" y="671252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146621</xdr:rowOff>
    </xdr:from>
    <xdr:to>
      <xdr:col>112</xdr:col>
      <xdr:colOff>38100</xdr:colOff>
      <xdr:row>39</xdr:row>
      <xdr:rowOff>76771</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67898</xdr:rowOff>
    </xdr:from>
    <xdr:ext cx="313932"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66333" y="6754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48,303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円で、類似団体平均と比べに大幅に率い水準となっている。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年度の本庁舎建設が完了し、大幅減になっているが、今後防災関連事業費の増加も見込まれており、引き続き事業の見直しを徹底し歳出削減に努める。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170,834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円で、高い水準となっている。特に、障がい者福祉、高齢者福祉費が増加している。民生費関連の市公共施設について運営体制を見直し、歳出の適正化を図っていく。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104,649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円で、前年度から急増している。図書館・文化ホール等建設及び市内小中学校への空調設備設置の完成が主な要因である。今後は、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ALT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の増員、学校教育における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化等大幅増が見込まれるため、歳出削減の徹底に努める。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残高は、適切な財源の確保と歳出の精査により、近年取崩しを回避しており、令和元年度においては約１億円を積立てることができた。今後の行財政運営及び大規模災害に備え、この程度の残高の維持若しくは積立が必要であると考えている。</a:t>
          </a:r>
        </a:p>
        <a:p>
          <a:r>
            <a:rPr kumimoji="1" lang="ja-JP" altLang="en-US" sz="1050">
              <a:latin typeface="ＭＳ ゴシック" pitchFamily="49" charset="-128"/>
              <a:ea typeface="ＭＳ ゴシック" pitchFamily="49" charset="-128"/>
            </a:rPr>
            <a:t>　実質収支及び実質単年度収支ともに、悪化が続いていたが、実質収支については回復傾向にあり、実質単年度収支については６年ぶりに黒字となった。</a:t>
          </a:r>
        </a:p>
        <a:p>
          <a:r>
            <a:rPr kumimoji="1" lang="ja-JP" altLang="en-US" sz="1050">
              <a:latin typeface="ＭＳ ゴシック" pitchFamily="49" charset="-128"/>
              <a:ea typeface="ＭＳ ゴシック" pitchFamily="49" charset="-128"/>
            </a:rPr>
            <a:t>　大きな要因としては、新市建設計画に基づく大型施設整備事業が最終段階でありながら、地方税が増加したことによる。これを維持できるように、今後も引き続き事務事業の見直し・統廃合など歳出の合理化等を徹底して推進し、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水道事業会計においては、近年中に耐震補強にかかる大型事業を予定していることから、事業費を削減しており、前年度と同程度の黒字決算となっている。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特別会計（事業勘定）においては、黒字額が減少している。毎年一般会計から赤字補填を行わざるを得ず財政を圧迫している状況が続いている。介護保険特別会計は、前年度は保険料改定の影響から黒字額の増となったものの、令和元年度は介護保険事業運営基金への積立ての影響から、黒字額が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その他の公営企業会計では、いずれも独立採算制を目標としているものの、一般会計からの繰出により維持されている会計となっている。（上屋特別会計以外の全て）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今後も、各会計において独立採算制の原則のもと、財政健全化に向けた取り組みを進めることで市全体として健全な財政を維持していく必要がある。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赤字決算に至った会計はないが、一般会計から独立した運営は困難を極めており、公営企業法適用を機に、経営戦略を定めて中長期的に改革が必要である。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経営手法としてのＰＦＩや民間委託を検討をするものの、実態とそぐわないとの見解もあり、多くは実施には至っていない。</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今後は、市総合計画に基づいた事業を実施し、予算においてはこれまでより一層の予算の厳格なシーリングを行い、一般会計からの繰出金・補助金・出資金を抑制しつつ、黒字の維持に努める。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20397370</v>
      </c>
      <c r="BO4" s="393"/>
      <c r="BP4" s="393"/>
      <c r="BQ4" s="393"/>
      <c r="BR4" s="393"/>
      <c r="BS4" s="393"/>
      <c r="BT4" s="393"/>
      <c r="BU4" s="394"/>
      <c r="BV4" s="392">
        <v>18292046</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6</v>
      </c>
      <c r="CU4" s="399"/>
      <c r="CV4" s="399"/>
      <c r="CW4" s="399"/>
      <c r="CX4" s="399"/>
      <c r="CY4" s="399"/>
      <c r="CZ4" s="399"/>
      <c r="DA4" s="400"/>
      <c r="DB4" s="398">
        <v>5.7</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19475326</v>
      </c>
      <c r="BO5" s="430"/>
      <c r="BP5" s="430"/>
      <c r="BQ5" s="430"/>
      <c r="BR5" s="430"/>
      <c r="BS5" s="430"/>
      <c r="BT5" s="430"/>
      <c r="BU5" s="431"/>
      <c r="BV5" s="429">
        <v>17224034</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89.7</v>
      </c>
      <c r="CU5" s="427"/>
      <c r="CV5" s="427"/>
      <c r="CW5" s="427"/>
      <c r="CX5" s="427"/>
      <c r="CY5" s="427"/>
      <c r="CZ5" s="427"/>
      <c r="DA5" s="428"/>
      <c r="DB5" s="426">
        <v>89.7</v>
      </c>
      <c r="DC5" s="427"/>
      <c r="DD5" s="427"/>
      <c r="DE5" s="427"/>
      <c r="DF5" s="427"/>
      <c r="DG5" s="427"/>
      <c r="DH5" s="427"/>
      <c r="DI5" s="428"/>
      <c r="DJ5" s="186"/>
      <c r="DK5" s="186"/>
      <c r="DL5" s="186"/>
      <c r="DM5" s="186"/>
      <c r="DN5" s="186"/>
      <c r="DO5" s="186"/>
    </row>
    <row r="6" spans="1:119" ht="18.75" customHeight="1">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922044</v>
      </c>
      <c r="BO6" s="430"/>
      <c r="BP6" s="430"/>
      <c r="BQ6" s="430"/>
      <c r="BR6" s="430"/>
      <c r="BS6" s="430"/>
      <c r="BT6" s="430"/>
      <c r="BU6" s="431"/>
      <c r="BV6" s="429">
        <v>1068012</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93.4</v>
      </c>
      <c r="CU6" s="467"/>
      <c r="CV6" s="467"/>
      <c r="CW6" s="467"/>
      <c r="CX6" s="467"/>
      <c r="CY6" s="467"/>
      <c r="CZ6" s="467"/>
      <c r="DA6" s="468"/>
      <c r="DB6" s="466">
        <v>94.5</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101</v>
      </c>
      <c r="AV7" s="462"/>
      <c r="AW7" s="462"/>
      <c r="AX7" s="462"/>
      <c r="AY7" s="463" t="s">
        <v>105</v>
      </c>
      <c r="AZ7" s="464"/>
      <c r="BA7" s="464"/>
      <c r="BB7" s="464"/>
      <c r="BC7" s="464"/>
      <c r="BD7" s="464"/>
      <c r="BE7" s="464"/>
      <c r="BF7" s="464"/>
      <c r="BG7" s="464"/>
      <c r="BH7" s="464"/>
      <c r="BI7" s="464"/>
      <c r="BJ7" s="464"/>
      <c r="BK7" s="464"/>
      <c r="BL7" s="464"/>
      <c r="BM7" s="465"/>
      <c r="BN7" s="429">
        <v>289472</v>
      </c>
      <c r="BO7" s="430"/>
      <c r="BP7" s="430"/>
      <c r="BQ7" s="430"/>
      <c r="BR7" s="430"/>
      <c r="BS7" s="430"/>
      <c r="BT7" s="430"/>
      <c r="BU7" s="431"/>
      <c r="BV7" s="429">
        <v>472197</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10473032</v>
      </c>
      <c r="CU7" s="430"/>
      <c r="CV7" s="430"/>
      <c r="CW7" s="430"/>
      <c r="CX7" s="430"/>
      <c r="CY7" s="430"/>
      <c r="CZ7" s="430"/>
      <c r="DA7" s="431"/>
      <c r="DB7" s="429">
        <v>10494899</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632572</v>
      </c>
      <c r="BO8" s="430"/>
      <c r="BP8" s="430"/>
      <c r="BQ8" s="430"/>
      <c r="BR8" s="430"/>
      <c r="BS8" s="430"/>
      <c r="BT8" s="430"/>
      <c r="BU8" s="431"/>
      <c r="BV8" s="429">
        <v>595815</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0.42</v>
      </c>
      <c r="CU8" s="470"/>
      <c r="CV8" s="470"/>
      <c r="CW8" s="470"/>
      <c r="CX8" s="470"/>
      <c r="CY8" s="470"/>
      <c r="CZ8" s="470"/>
      <c r="DA8" s="471"/>
      <c r="DB8" s="469">
        <v>0.42</v>
      </c>
      <c r="DC8" s="470"/>
      <c r="DD8" s="470"/>
      <c r="DE8" s="470"/>
      <c r="DF8" s="470"/>
      <c r="DG8" s="470"/>
      <c r="DH8" s="470"/>
      <c r="DI8" s="471"/>
      <c r="DJ8" s="186"/>
      <c r="DK8" s="186"/>
      <c r="DL8" s="186"/>
      <c r="DM8" s="186"/>
      <c r="DN8" s="186"/>
      <c r="DO8" s="186"/>
    </row>
    <row r="9" spans="1:119" ht="18.75" customHeight="1" thickBot="1">
      <c r="A9" s="187"/>
      <c r="B9" s="423" t="s">
        <v>111</v>
      </c>
      <c r="C9" s="424"/>
      <c r="D9" s="424"/>
      <c r="E9" s="424"/>
      <c r="F9" s="424"/>
      <c r="G9" s="424"/>
      <c r="H9" s="424"/>
      <c r="I9" s="424"/>
      <c r="J9" s="424"/>
      <c r="K9" s="472"/>
      <c r="L9" s="473" t="s">
        <v>112</v>
      </c>
      <c r="M9" s="474"/>
      <c r="N9" s="474"/>
      <c r="O9" s="474"/>
      <c r="P9" s="474"/>
      <c r="Q9" s="475"/>
      <c r="R9" s="476">
        <v>36827</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93</v>
      </c>
      <c r="AV9" s="462"/>
      <c r="AW9" s="462"/>
      <c r="AX9" s="462"/>
      <c r="AY9" s="463" t="s">
        <v>115</v>
      </c>
      <c r="AZ9" s="464"/>
      <c r="BA9" s="464"/>
      <c r="BB9" s="464"/>
      <c r="BC9" s="464"/>
      <c r="BD9" s="464"/>
      <c r="BE9" s="464"/>
      <c r="BF9" s="464"/>
      <c r="BG9" s="464"/>
      <c r="BH9" s="464"/>
      <c r="BI9" s="464"/>
      <c r="BJ9" s="464"/>
      <c r="BK9" s="464"/>
      <c r="BL9" s="464"/>
      <c r="BM9" s="465"/>
      <c r="BN9" s="429">
        <v>36757</v>
      </c>
      <c r="BO9" s="430"/>
      <c r="BP9" s="430"/>
      <c r="BQ9" s="430"/>
      <c r="BR9" s="430"/>
      <c r="BS9" s="430"/>
      <c r="BT9" s="430"/>
      <c r="BU9" s="431"/>
      <c r="BV9" s="429">
        <v>-108053</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13.4</v>
      </c>
      <c r="CU9" s="427"/>
      <c r="CV9" s="427"/>
      <c r="CW9" s="427"/>
      <c r="CX9" s="427"/>
      <c r="CY9" s="427"/>
      <c r="CZ9" s="427"/>
      <c r="DA9" s="428"/>
      <c r="DB9" s="426">
        <v>13.1</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117</v>
      </c>
      <c r="M10" s="459"/>
      <c r="N10" s="459"/>
      <c r="O10" s="459"/>
      <c r="P10" s="459"/>
      <c r="Q10" s="460"/>
      <c r="R10" s="480">
        <v>38017</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110391</v>
      </c>
      <c r="BO10" s="430"/>
      <c r="BP10" s="430"/>
      <c r="BQ10" s="430"/>
      <c r="BR10" s="430"/>
      <c r="BS10" s="430"/>
      <c r="BT10" s="430"/>
      <c r="BU10" s="431"/>
      <c r="BV10" s="429">
        <v>431</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119</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c r="A12" s="187"/>
      <c r="B12" s="489" t="s">
        <v>128</v>
      </c>
      <c r="C12" s="490"/>
      <c r="D12" s="490"/>
      <c r="E12" s="490"/>
      <c r="F12" s="490"/>
      <c r="G12" s="490"/>
      <c r="H12" s="490"/>
      <c r="I12" s="490"/>
      <c r="J12" s="490"/>
      <c r="K12" s="491"/>
      <c r="L12" s="498" t="s">
        <v>129</v>
      </c>
      <c r="M12" s="499"/>
      <c r="N12" s="499"/>
      <c r="O12" s="499"/>
      <c r="P12" s="499"/>
      <c r="Q12" s="500"/>
      <c r="R12" s="501">
        <v>36933</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133</v>
      </c>
      <c r="AV12" s="462"/>
      <c r="AW12" s="462"/>
      <c r="AX12" s="462"/>
      <c r="AY12" s="463" t="s">
        <v>134</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127</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137</v>
      </c>
      <c r="N13" s="521"/>
      <c r="O13" s="521"/>
      <c r="P13" s="521"/>
      <c r="Q13" s="522"/>
      <c r="R13" s="513">
        <v>36672</v>
      </c>
      <c r="S13" s="514"/>
      <c r="T13" s="514"/>
      <c r="U13" s="514"/>
      <c r="V13" s="515"/>
      <c r="W13" s="445" t="s">
        <v>138</v>
      </c>
      <c r="X13" s="446"/>
      <c r="Y13" s="446"/>
      <c r="Z13" s="446"/>
      <c r="AA13" s="446"/>
      <c r="AB13" s="436"/>
      <c r="AC13" s="480">
        <v>2641</v>
      </c>
      <c r="AD13" s="481"/>
      <c r="AE13" s="481"/>
      <c r="AF13" s="481"/>
      <c r="AG13" s="523"/>
      <c r="AH13" s="480">
        <v>2945</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147148</v>
      </c>
      <c r="BO13" s="430"/>
      <c r="BP13" s="430"/>
      <c r="BQ13" s="430"/>
      <c r="BR13" s="430"/>
      <c r="BS13" s="430"/>
      <c r="BT13" s="430"/>
      <c r="BU13" s="431"/>
      <c r="BV13" s="429">
        <v>-107622</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8.3000000000000007</v>
      </c>
      <c r="CU13" s="427"/>
      <c r="CV13" s="427"/>
      <c r="CW13" s="427"/>
      <c r="CX13" s="427"/>
      <c r="CY13" s="427"/>
      <c r="CZ13" s="427"/>
      <c r="DA13" s="428"/>
      <c r="DB13" s="426">
        <v>7.9</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143</v>
      </c>
      <c r="M14" s="511"/>
      <c r="N14" s="511"/>
      <c r="O14" s="511"/>
      <c r="P14" s="511"/>
      <c r="Q14" s="512"/>
      <c r="R14" s="513">
        <v>37265</v>
      </c>
      <c r="S14" s="514"/>
      <c r="T14" s="514"/>
      <c r="U14" s="514"/>
      <c r="V14" s="515"/>
      <c r="W14" s="419"/>
      <c r="X14" s="420"/>
      <c r="Y14" s="420"/>
      <c r="Z14" s="420"/>
      <c r="AA14" s="420"/>
      <c r="AB14" s="409"/>
      <c r="AC14" s="516">
        <v>14.8</v>
      </c>
      <c r="AD14" s="517"/>
      <c r="AE14" s="517"/>
      <c r="AF14" s="517"/>
      <c r="AG14" s="518"/>
      <c r="AH14" s="516">
        <v>16.100000000000001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64.099999999999994</v>
      </c>
      <c r="CU14" s="528"/>
      <c r="CV14" s="528"/>
      <c r="CW14" s="528"/>
      <c r="CX14" s="528"/>
      <c r="CY14" s="528"/>
      <c r="CZ14" s="528"/>
      <c r="DA14" s="529"/>
      <c r="DB14" s="527">
        <v>58.2</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137</v>
      </c>
      <c r="N15" s="521"/>
      <c r="O15" s="521"/>
      <c r="P15" s="521"/>
      <c r="Q15" s="522"/>
      <c r="R15" s="513">
        <v>37026</v>
      </c>
      <c r="S15" s="514"/>
      <c r="T15" s="514"/>
      <c r="U15" s="514"/>
      <c r="V15" s="515"/>
      <c r="W15" s="445" t="s">
        <v>145</v>
      </c>
      <c r="X15" s="446"/>
      <c r="Y15" s="446"/>
      <c r="Z15" s="446"/>
      <c r="AA15" s="446"/>
      <c r="AB15" s="436"/>
      <c r="AC15" s="480">
        <v>4566</v>
      </c>
      <c r="AD15" s="481"/>
      <c r="AE15" s="481"/>
      <c r="AF15" s="481"/>
      <c r="AG15" s="523"/>
      <c r="AH15" s="480">
        <v>4751</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3671629</v>
      </c>
      <c r="BO15" s="393"/>
      <c r="BP15" s="393"/>
      <c r="BQ15" s="393"/>
      <c r="BR15" s="393"/>
      <c r="BS15" s="393"/>
      <c r="BT15" s="393"/>
      <c r="BU15" s="394"/>
      <c r="BV15" s="392">
        <v>3680022</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25.6</v>
      </c>
      <c r="AD16" s="517"/>
      <c r="AE16" s="517"/>
      <c r="AF16" s="517"/>
      <c r="AG16" s="518"/>
      <c r="AH16" s="516">
        <v>26</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8898403</v>
      </c>
      <c r="BO16" s="430"/>
      <c r="BP16" s="430"/>
      <c r="BQ16" s="430"/>
      <c r="BR16" s="430"/>
      <c r="BS16" s="430"/>
      <c r="BT16" s="430"/>
      <c r="BU16" s="431"/>
      <c r="BV16" s="429">
        <v>8664726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10613</v>
      </c>
      <c r="AD17" s="481"/>
      <c r="AE17" s="481"/>
      <c r="AF17" s="481"/>
      <c r="AG17" s="523"/>
      <c r="AH17" s="480">
        <v>10600</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4640600</v>
      </c>
      <c r="BO17" s="430"/>
      <c r="BP17" s="430"/>
      <c r="BQ17" s="430"/>
      <c r="BR17" s="430"/>
      <c r="BS17" s="430"/>
      <c r="BT17" s="430"/>
      <c r="BU17" s="431"/>
      <c r="BV17" s="429">
        <v>4659919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155</v>
      </c>
      <c r="C18" s="472"/>
      <c r="D18" s="472"/>
      <c r="E18" s="544"/>
      <c r="F18" s="544"/>
      <c r="G18" s="544"/>
      <c r="H18" s="544"/>
      <c r="I18" s="544"/>
      <c r="J18" s="544"/>
      <c r="K18" s="544"/>
      <c r="L18" s="545">
        <v>194.44</v>
      </c>
      <c r="M18" s="545"/>
      <c r="N18" s="545"/>
      <c r="O18" s="545"/>
      <c r="P18" s="545"/>
      <c r="Q18" s="545"/>
      <c r="R18" s="546"/>
      <c r="S18" s="546"/>
      <c r="T18" s="546"/>
      <c r="U18" s="546"/>
      <c r="V18" s="547"/>
      <c r="W18" s="447"/>
      <c r="X18" s="448"/>
      <c r="Y18" s="448"/>
      <c r="Z18" s="448"/>
      <c r="AA18" s="448"/>
      <c r="AB18" s="439"/>
      <c r="AC18" s="548">
        <v>59.6</v>
      </c>
      <c r="AD18" s="549"/>
      <c r="AE18" s="549"/>
      <c r="AF18" s="549"/>
      <c r="AG18" s="550"/>
      <c r="AH18" s="548">
        <v>57.9</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9611784</v>
      </c>
      <c r="BO18" s="430"/>
      <c r="BP18" s="430"/>
      <c r="BQ18" s="430"/>
      <c r="BR18" s="430"/>
      <c r="BS18" s="430"/>
      <c r="BT18" s="430"/>
      <c r="BU18" s="431"/>
      <c r="BV18" s="429">
        <v>9497487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157</v>
      </c>
      <c r="C19" s="472"/>
      <c r="D19" s="472"/>
      <c r="E19" s="544"/>
      <c r="F19" s="544"/>
      <c r="G19" s="544"/>
      <c r="H19" s="544"/>
      <c r="I19" s="544"/>
      <c r="J19" s="544"/>
      <c r="K19" s="544"/>
      <c r="L19" s="552">
        <v>189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12497784</v>
      </c>
      <c r="BO19" s="430"/>
      <c r="BP19" s="430"/>
      <c r="BQ19" s="430"/>
      <c r="BR19" s="430"/>
      <c r="BS19" s="430"/>
      <c r="BT19" s="430"/>
      <c r="BU19" s="431"/>
      <c r="BV19" s="429">
        <v>12429583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159</v>
      </c>
      <c r="C20" s="472"/>
      <c r="D20" s="472"/>
      <c r="E20" s="544"/>
      <c r="F20" s="544"/>
      <c r="G20" s="544"/>
      <c r="H20" s="544"/>
      <c r="I20" s="544"/>
      <c r="J20" s="544"/>
      <c r="K20" s="544"/>
      <c r="L20" s="552">
        <v>14003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23751508</v>
      </c>
      <c r="BO23" s="430"/>
      <c r="BP23" s="430"/>
      <c r="BQ23" s="430"/>
      <c r="BR23" s="430"/>
      <c r="BS23" s="430"/>
      <c r="BT23" s="430"/>
      <c r="BU23" s="431"/>
      <c r="BV23" s="429">
        <v>22687185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168</v>
      </c>
      <c r="F24" s="459"/>
      <c r="G24" s="459"/>
      <c r="H24" s="459"/>
      <c r="I24" s="459"/>
      <c r="J24" s="459"/>
      <c r="K24" s="460"/>
      <c r="L24" s="480">
        <v>1</v>
      </c>
      <c r="M24" s="481"/>
      <c r="N24" s="481"/>
      <c r="O24" s="481"/>
      <c r="P24" s="523"/>
      <c r="Q24" s="480">
        <v>7353</v>
      </c>
      <c r="R24" s="481"/>
      <c r="S24" s="481"/>
      <c r="T24" s="481"/>
      <c r="U24" s="481"/>
      <c r="V24" s="523"/>
      <c r="W24" s="582"/>
      <c r="X24" s="570"/>
      <c r="Y24" s="571"/>
      <c r="Z24" s="479" t="s">
        <v>169</v>
      </c>
      <c r="AA24" s="459"/>
      <c r="AB24" s="459"/>
      <c r="AC24" s="459"/>
      <c r="AD24" s="459"/>
      <c r="AE24" s="459"/>
      <c r="AF24" s="459"/>
      <c r="AG24" s="460"/>
      <c r="AH24" s="480">
        <v>302</v>
      </c>
      <c r="AI24" s="481"/>
      <c r="AJ24" s="481"/>
      <c r="AK24" s="481"/>
      <c r="AL24" s="523"/>
      <c r="AM24" s="480">
        <v>934388</v>
      </c>
      <c r="AN24" s="481"/>
      <c r="AO24" s="481"/>
      <c r="AP24" s="481"/>
      <c r="AQ24" s="481"/>
      <c r="AR24" s="523"/>
      <c r="AS24" s="480">
        <v>3094</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19994293</v>
      </c>
      <c r="BO24" s="430"/>
      <c r="BP24" s="430"/>
      <c r="BQ24" s="430"/>
      <c r="BR24" s="430"/>
      <c r="BS24" s="430"/>
      <c r="BT24" s="430"/>
      <c r="BU24" s="431"/>
      <c r="BV24" s="429">
        <v>19285272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171</v>
      </c>
      <c r="F25" s="459"/>
      <c r="G25" s="459"/>
      <c r="H25" s="459"/>
      <c r="I25" s="459"/>
      <c r="J25" s="459"/>
      <c r="K25" s="460"/>
      <c r="L25" s="480">
        <v>1</v>
      </c>
      <c r="M25" s="481"/>
      <c r="N25" s="481"/>
      <c r="O25" s="481"/>
      <c r="P25" s="523"/>
      <c r="Q25" s="480">
        <v>6039</v>
      </c>
      <c r="R25" s="481"/>
      <c r="S25" s="481"/>
      <c r="T25" s="481"/>
      <c r="U25" s="481"/>
      <c r="V25" s="523"/>
      <c r="W25" s="582"/>
      <c r="X25" s="570"/>
      <c r="Y25" s="571"/>
      <c r="Z25" s="479" t="s">
        <v>172</v>
      </c>
      <c r="AA25" s="459"/>
      <c r="AB25" s="459"/>
      <c r="AC25" s="459"/>
      <c r="AD25" s="459"/>
      <c r="AE25" s="459"/>
      <c r="AF25" s="459"/>
      <c r="AG25" s="460"/>
      <c r="AH25" s="480" t="s">
        <v>136</v>
      </c>
      <c r="AI25" s="481"/>
      <c r="AJ25" s="481"/>
      <c r="AK25" s="481"/>
      <c r="AL25" s="523"/>
      <c r="AM25" s="480" t="s">
        <v>173</v>
      </c>
      <c r="AN25" s="481"/>
      <c r="AO25" s="481"/>
      <c r="AP25" s="481"/>
      <c r="AQ25" s="481"/>
      <c r="AR25" s="523"/>
      <c r="AS25" s="480" t="s">
        <v>136</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1443132</v>
      </c>
      <c r="BO25" s="393"/>
      <c r="BP25" s="393"/>
      <c r="BQ25" s="393"/>
      <c r="BR25" s="393"/>
      <c r="BS25" s="393"/>
      <c r="BT25" s="393"/>
      <c r="BU25" s="394"/>
      <c r="BV25" s="392">
        <v>1707763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175</v>
      </c>
      <c r="F26" s="459"/>
      <c r="G26" s="459"/>
      <c r="H26" s="459"/>
      <c r="I26" s="459"/>
      <c r="J26" s="459"/>
      <c r="K26" s="460"/>
      <c r="L26" s="480">
        <v>1</v>
      </c>
      <c r="M26" s="481"/>
      <c r="N26" s="481"/>
      <c r="O26" s="481"/>
      <c r="P26" s="523"/>
      <c r="Q26" s="480">
        <v>5227</v>
      </c>
      <c r="R26" s="481"/>
      <c r="S26" s="481"/>
      <c r="T26" s="481"/>
      <c r="U26" s="481"/>
      <c r="V26" s="523"/>
      <c r="W26" s="582"/>
      <c r="X26" s="570"/>
      <c r="Y26" s="571"/>
      <c r="Z26" s="479" t="s">
        <v>176</v>
      </c>
      <c r="AA26" s="592"/>
      <c r="AB26" s="592"/>
      <c r="AC26" s="592"/>
      <c r="AD26" s="592"/>
      <c r="AE26" s="592"/>
      <c r="AF26" s="592"/>
      <c r="AG26" s="593"/>
      <c r="AH26" s="480">
        <v>8</v>
      </c>
      <c r="AI26" s="481"/>
      <c r="AJ26" s="481"/>
      <c r="AK26" s="481"/>
      <c r="AL26" s="523"/>
      <c r="AM26" s="480">
        <v>21400</v>
      </c>
      <c r="AN26" s="481"/>
      <c r="AO26" s="481"/>
      <c r="AP26" s="481"/>
      <c r="AQ26" s="481"/>
      <c r="AR26" s="523"/>
      <c r="AS26" s="480">
        <v>2675</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173</v>
      </c>
      <c r="BO26" s="430"/>
      <c r="BP26" s="430"/>
      <c r="BQ26" s="430"/>
      <c r="BR26" s="430"/>
      <c r="BS26" s="430"/>
      <c r="BT26" s="430"/>
      <c r="BU26" s="431"/>
      <c r="BV26" s="429" t="s">
        <v>173</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178</v>
      </c>
      <c r="F27" s="459"/>
      <c r="G27" s="459"/>
      <c r="H27" s="459"/>
      <c r="I27" s="459"/>
      <c r="J27" s="459"/>
      <c r="K27" s="460"/>
      <c r="L27" s="480">
        <v>1</v>
      </c>
      <c r="M27" s="481"/>
      <c r="N27" s="481"/>
      <c r="O27" s="481"/>
      <c r="P27" s="523"/>
      <c r="Q27" s="480">
        <v>4090</v>
      </c>
      <c r="R27" s="481"/>
      <c r="S27" s="481"/>
      <c r="T27" s="481"/>
      <c r="U27" s="481"/>
      <c r="V27" s="523"/>
      <c r="W27" s="582"/>
      <c r="X27" s="570"/>
      <c r="Y27" s="571"/>
      <c r="Z27" s="479" t="s">
        <v>179</v>
      </c>
      <c r="AA27" s="459"/>
      <c r="AB27" s="459"/>
      <c r="AC27" s="459"/>
      <c r="AD27" s="459"/>
      <c r="AE27" s="459"/>
      <c r="AF27" s="459"/>
      <c r="AG27" s="460"/>
      <c r="AH27" s="480">
        <v>9</v>
      </c>
      <c r="AI27" s="481"/>
      <c r="AJ27" s="481"/>
      <c r="AK27" s="481"/>
      <c r="AL27" s="523"/>
      <c r="AM27" s="480">
        <v>33600</v>
      </c>
      <c r="AN27" s="481"/>
      <c r="AO27" s="481"/>
      <c r="AP27" s="481"/>
      <c r="AQ27" s="481"/>
      <c r="AR27" s="523"/>
      <c r="AS27" s="480">
        <v>3733</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558914</v>
      </c>
      <c r="BO27" s="606"/>
      <c r="BP27" s="606"/>
      <c r="BQ27" s="606"/>
      <c r="BR27" s="606"/>
      <c r="BS27" s="606"/>
      <c r="BT27" s="606"/>
      <c r="BU27" s="607"/>
      <c r="BV27" s="605">
        <v>558914</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181</v>
      </c>
      <c r="F28" s="459"/>
      <c r="G28" s="459"/>
      <c r="H28" s="459"/>
      <c r="I28" s="459"/>
      <c r="J28" s="459"/>
      <c r="K28" s="460"/>
      <c r="L28" s="480">
        <v>1</v>
      </c>
      <c r="M28" s="481"/>
      <c r="N28" s="481"/>
      <c r="O28" s="481"/>
      <c r="P28" s="523"/>
      <c r="Q28" s="480">
        <v>3330</v>
      </c>
      <c r="R28" s="481"/>
      <c r="S28" s="481"/>
      <c r="T28" s="481"/>
      <c r="U28" s="481"/>
      <c r="V28" s="523"/>
      <c r="W28" s="582"/>
      <c r="X28" s="570"/>
      <c r="Y28" s="571"/>
      <c r="Z28" s="479" t="s">
        <v>182</v>
      </c>
      <c r="AA28" s="459"/>
      <c r="AB28" s="459"/>
      <c r="AC28" s="459"/>
      <c r="AD28" s="459"/>
      <c r="AE28" s="459"/>
      <c r="AF28" s="459"/>
      <c r="AG28" s="460"/>
      <c r="AH28" s="480" t="s">
        <v>173</v>
      </c>
      <c r="AI28" s="481"/>
      <c r="AJ28" s="481"/>
      <c r="AK28" s="481"/>
      <c r="AL28" s="523"/>
      <c r="AM28" s="480" t="s">
        <v>136</v>
      </c>
      <c r="AN28" s="481"/>
      <c r="AO28" s="481"/>
      <c r="AP28" s="481"/>
      <c r="AQ28" s="481"/>
      <c r="AR28" s="523"/>
      <c r="AS28" s="480" t="s">
        <v>173</v>
      </c>
      <c r="AT28" s="481"/>
      <c r="AU28" s="481"/>
      <c r="AV28" s="481"/>
      <c r="AW28" s="481"/>
      <c r="AX28" s="482"/>
      <c r="AY28" s="608" t="s">
        <v>183</v>
      </c>
      <c r="AZ28" s="609"/>
      <c r="BA28" s="609"/>
      <c r="BB28" s="610"/>
      <c r="BC28" s="389" t="s">
        <v>47</v>
      </c>
      <c r="BD28" s="390"/>
      <c r="BE28" s="390"/>
      <c r="BF28" s="390"/>
      <c r="BG28" s="390"/>
      <c r="BH28" s="390"/>
      <c r="BI28" s="390"/>
      <c r="BJ28" s="390"/>
      <c r="BK28" s="390"/>
      <c r="BL28" s="390"/>
      <c r="BM28" s="391"/>
      <c r="BN28" s="392">
        <v>1871641</v>
      </c>
      <c r="BO28" s="393"/>
      <c r="BP28" s="393"/>
      <c r="BQ28" s="393"/>
      <c r="BR28" s="393"/>
      <c r="BS28" s="393"/>
      <c r="BT28" s="393"/>
      <c r="BU28" s="394"/>
      <c r="BV28" s="392">
        <v>1761250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184</v>
      </c>
      <c r="F29" s="459"/>
      <c r="G29" s="459"/>
      <c r="H29" s="459"/>
      <c r="I29" s="459"/>
      <c r="J29" s="459"/>
      <c r="K29" s="460"/>
      <c r="L29" s="480">
        <v>17</v>
      </c>
      <c r="M29" s="481"/>
      <c r="N29" s="481"/>
      <c r="O29" s="481"/>
      <c r="P29" s="523"/>
      <c r="Q29" s="480">
        <v>3050</v>
      </c>
      <c r="R29" s="481"/>
      <c r="S29" s="481"/>
      <c r="T29" s="481"/>
      <c r="U29" s="481"/>
      <c r="V29" s="523"/>
      <c r="W29" s="583"/>
      <c r="X29" s="584"/>
      <c r="Y29" s="585"/>
      <c r="Z29" s="479" t="s">
        <v>185</v>
      </c>
      <c r="AA29" s="459"/>
      <c r="AB29" s="459"/>
      <c r="AC29" s="459"/>
      <c r="AD29" s="459"/>
      <c r="AE29" s="459"/>
      <c r="AF29" s="459"/>
      <c r="AG29" s="460"/>
      <c r="AH29" s="480">
        <v>311</v>
      </c>
      <c r="AI29" s="481"/>
      <c r="AJ29" s="481"/>
      <c r="AK29" s="481"/>
      <c r="AL29" s="523"/>
      <c r="AM29" s="480">
        <v>967988</v>
      </c>
      <c r="AN29" s="481"/>
      <c r="AO29" s="481"/>
      <c r="AP29" s="481"/>
      <c r="AQ29" s="481"/>
      <c r="AR29" s="523"/>
      <c r="AS29" s="480">
        <v>3113</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240797</v>
      </c>
      <c r="BO29" s="430"/>
      <c r="BP29" s="430"/>
      <c r="BQ29" s="430"/>
      <c r="BR29" s="430"/>
      <c r="BS29" s="430"/>
      <c r="BT29" s="430"/>
      <c r="BU29" s="431"/>
      <c r="BV29" s="429">
        <v>240749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96.1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1335893</v>
      </c>
      <c r="BO30" s="606"/>
      <c r="BP30" s="606"/>
      <c r="BQ30" s="606"/>
      <c r="BR30" s="606"/>
      <c r="BS30" s="606"/>
      <c r="BT30" s="606"/>
      <c r="BU30" s="607"/>
      <c r="BV30" s="605">
        <v>1586694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196</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194</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国民健康保険特別会計（事業勘定）</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簡易水道特別会計</v>
      </c>
      <c r="BH34" s="619"/>
      <c r="BI34" s="619"/>
      <c r="BJ34" s="619"/>
      <c r="BK34" s="619"/>
      <c r="BL34" s="619"/>
      <c r="BM34" s="619"/>
      <c r="BN34" s="619"/>
      <c r="BO34" s="619"/>
      <c r="BP34" s="619"/>
      <c r="BQ34" s="619"/>
      <c r="BR34" s="619"/>
      <c r="BS34" s="619"/>
      <c r="BT34" s="619"/>
      <c r="BU34" s="619"/>
      <c r="BV34" s="214"/>
      <c r="BW34" s="618">
        <f>IF(BY34="","",MAX(C34:D43,U34:V43,AM34:AN43,BE34:BF43)+1)</f>
        <v>15</v>
      </c>
      <c r="BX34" s="618"/>
      <c r="BY34" s="619" t="str">
        <f>IF('各会計、関係団体の財政状況及び健全化判断比率'!B68="","",'各会計、関係団体の財政状況及び健全化判断比率'!B68)</f>
        <v>松山養護老人ホーム事務組合（一般会計）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25</v>
      </c>
      <c r="CP34" s="618"/>
      <c r="CQ34" s="619" t="str">
        <f>IF('各会計、関係団体の財政状況及び健全化判断比率'!BS7="","",'各会計、関係団体の財政状況及び健全化判断比率'!BS7)</f>
        <v>株式会社　プロシーズ</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国民健康保険特別会計（診療施設勘定）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8</v>
      </c>
      <c r="BF35" s="618"/>
      <c r="BG35" s="619" t="str">
        <f>IF('各会計、関係団体の財政状況及び健全化判断比率'!B34="","",'各会計、関係団体の財政状況及び健全化判断比率'!B34)</f>
        <v>飲料水供給施設特別会計</v>
      </c>
      <c r="BH35" s="619"/>
      <c r="BI35" s="619"/>
      <c r="BJ35" s="619"/>
      <c r="BK35" s="619"/>
      <c r="BL35" s="619"/>
      <c r="BM35" s="619"/>
      <c r="BN35" s="619"/>
      <c r="BO35" s="619"/>
      <c r="BP35" s="619"/>
      <c r="BQ35" s="619"/>
      <c r="BR35" s="619"/>
      <c r="BS35" s="619"/>
      <c r="BT35" s="619"/>
      <c r="BU35" s="619"/>
      <c r="BV35" s="214"/>
      <c r="BW35" s="618">
        <f t="shared" ref="BW35:BW43" si="2">IF(BY35="","",BW34+1)</f>
        <v>16</v>
      </c>
      <c r="BX35" s="618"/>
      <c r="BY35" s="619" t="str">
        <f>IF('各会計、関係団体の財政状況及び健全化判断比率'!B69="","",'各会計、関係団体の財政状況及び健全化判断比率'!B69)</f>
        <v>松山養護老人ホーム事務組合（診療所事業会計）</v>
      </c>
      <c r="BZ35" s="619"/>
      <c r="CA35" s="619"/>
      <c r="CB35" s="619"/>
      <c r="CC35" s="619"/>
      <c r="CD35" s="619"/>
      <c r="CE35" s="619"/>
      <c r="CF35" s="619"/>
      <c r="CG35" s="619"/>
      <c r="CH35" s="619"/>
      <c r="CI35" s="619"/>
      <c r="CJ35" s="619"/>
      <c r="CK35" s="619"/>
      <c r="CL35" s="619"/>
      <c r="CM35" s="619"/>
      <c r="CN35" s="214"/>
      <c r="CO35" s="618">
        <f t="shared" ref="CO35:CO43" si="3">IF(CQ35="","",CO34+1)</f>
        <v>26</v>
      </c>
      <c r="CP35" s="618"/>
      <c r="CQ35" s="619" t="str">
        <f>IF('各会計、関係団体の財政状況及び健全化判断比率'!BS8="","",'各会計、関係団体の財政状況及び健全化判断比率'!BS8)</f>
        <v>株式会社　まちづくり郡中</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9</v>
      </c>
      <c r="BF36" s="618"/>
      <c r="BG36" s="619" t="str">
        <f>IF('各会計、関係団体の財政状況及び健全化判断比率'!B35="","",'各会計、関係団体の財政状況及び健全化判断比率'!B35)</f>
        <v>伊予港上屋特別会計</v>
      </c>
      <c r="BH36" s="619"/>
      <c r="BI36" s="619"/>
      <c r="BJ36" s="619"/>
      <c r="BK36" s="619"/>
      <c r="BL36" s="619"/>
      <c r="BM36" s="619"/>
      <c r="BN36" s="619"/>
      <c r="BO36" s="619"/>
      <c r="BP36" s="619"/>
      <c r="BQ36" s="619"/>
      <c r="BR36" s="619"/>
      <c r="BS36" s="619"/>
      <c r="BT36" s="619"/>
      <c r="BU36" s="619"/>
      <c r="BV36" s="214"/>
      <c r="BW36" s="618">
        <f t="shared" si="2"/>
        <v>17</v>
      </c>
      <c r="BX36" s="618"/>
      <c r="BY36" s="619" t="str">
        <f>IF('各会計、関係団体の財政状況及び健全化判断比率'!B70="","",'各会計、関係団体の財政状況及び健全化判断比率'!B70)</f>
        <v>松山広域福祉施設事務組合（一般会計）</v>
      </c>
      <c r="BZ36" s="619"/>
      <c r="CA36" s="619"/>
      <c r="CB36" s="619"/>
      <c r="CC36" s="619"/>
      <c r="CD36" s="619"/>
      <c r="CE36" s="619"/>
      <c r="CF36" s="619"/>
      <c r="CG36" s="619"/>
      <c r="CH36" s="619"/>
      <c r="CI36" s="619"/>
      <c r="CJ36" s="619"/>
      <c r="CK36" s="619"/>
      <c r="CL36" s="619"/>
      <c r="CM36" s="619"/>
      <c r="CN36" s="214"/>
      <c r="CO36" s="618">
        <f t="shared" si="3"/>
        <v>27</v>
      </c>
      <c r="CP36" s="618"/>
      <c r="CQ36" s="619" t="str">
        <f>IF('各会計、関係団体の財政状況及び健全化判断比率'!BS9="","",'各会計、関係団体の財政状況及び健全化判断比率'!BS9)</f>
        <v>株式会社　シーサイドふたみ</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後期高齢者医療特別会計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10</v>
      </c>
      <c r="BF37" s="618"/>
      <c r="BG37" s="619" t="str">
        <f>IF('各会計、関係団体の財政状況及び健全化判断比率'!B36="","",'各会計、関係団体の財政状況及び健全化判断比率'!B36)</f>
        <v>公共下水道特別会計</v>
      </c>
      <c r="BH37" s="619"/>
      <c r="BI37" s="619"/>
      <c r="BJ37" s="619"/>
      <c r="BK37" s="619"/>
      <c r="BL37" s="619"/>
      <c r="BM37" s="619"/>
      <c r="BN37" s="619"/>
      <c r="BO37" s="619"/>
      <c r="BP37" s="619"/>
      <c r="BQ37" s="619"/>
      <c r="BR37" s="619"/>
      <c r="BS37" s="619"/>
      <c r="BT37" s="619"/>
      <c r="BU37" s="619"/>
      <c r="BV37" s="214"/>
      <c r="BW37" s="618">
        <f t="shared" si="2"/>
        <v>18</v>
      </c>
      <c r="BX37" s="618"/>
      <c r="BY37" s="619" t="str">
        <f>IF('各会計、関係団体の財政状況及び健全化判断比率'!B71="","",'各会計、関係団体の財政状況及び健全化判断比率'!B71)</f>
        <v>松山広域福祉施設事務組合（公営企業会計）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f t="shared" si="1"/>
        <v>11</v>
      </c>
      <c r="BF38" s="618"/>
      <c r="BG38" s="619" t="str">
        <f>IF('各会計、関係団体の財政状況及び健全化判断比率'!B37="","",'各会計、関係団体の財政状況及び健全化判断比率'!B37)</f>
        <v>特定環境保全公共下水道特別会計</v>
      </c>
      <c r="BH38" s="619"/>
      <c r="BI38" s="619"/>
      <c r="BJ38" s="619"/>
      <c r="BK38" s="619"/>
      <c r="BL38" s="619"/>
      <c r="BM38" s="619"/>
      <c r="BN38" s="619"/>
      <c r="BO38" s="619"/>
      <c r="BP38" s="619"/>
      <c r="BQ38" s="619"/>
      <c r="BR38" s="619"/>
      <c r="BS38" s="619"/>
      <c r="BT38" s="619"/>
      <c r="BU38" s="619"/>
      <c r="BV38" s="214"/>
      <c r="BW38" s="618">
        <f t="shared" si="2"/>
        <v>19</v>
      </c>
      <c r="BX38" s="618"/>
      <c r="BY38" s="619" t="str">
        <f>IF('各会計、関係団体の財政状況及び健全化判断比率'!B72="","",'各会計、関係団体の財政状況及び健全化判断比率'!B72)</f>
        <v>愛媛県市町総合事務組合（退職手当事業分）</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f t="shared" si="1"/>
        <v>12</v>
      </c>
      <c r="BF39" s="618"/>
      <c r="BG39" s="619" t="str">
        <f>IF('各会計、関係団体の財政状況及び健全化判断比率'!B38="","",'各会計、関係団体の財政状況及び健全化判断比率'!B38)</f>
        <v>農業集落排水特別会計</v>
      </c>
      <c r="BH39" s="619"/>
      <c r="BI39" s="619"/>
      <c r="BJ39" s="619"/>
      <c r="BK39" s="619"/>
      <c r="BL39" s="619"/>
      <c r="BM39" s="619"/>
      <c r="BN39" s="619"/>
      <c r="BO39" s="619"/>
      <c r="BP39" s="619"/>
      <c r="BQ39" s="619"/>
      <c r="BR39" s="619"/>
      <c r="BS39" s="619"/>
      <c r="BT39" s="619"/>
      <c r="BU39" s="619"/>
      <c r="BV39" s="214"/>
      <c r="BW39" s="618">
        <f t="shared" si="2"/>
        <v>20</v>
      </c>
      <c r="BX39" s="618"/>
      <c r="BY39" s="619" t="str">
        <f>IF('各会計、関係団体の財政状況及び健全化判断比率'!B73="","",'各会計、関係団体の財政状況及び健全化判断比率'!B73)</f>
        <v>愛媛県市町総合事務組合（消防補償事業分）</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f t="shared" si="1"/>
        <v>13</v>
      </c>
      <c r="BF40" s="618"/>
      <c r="BG40" s="619" t="str">
        <f>IF('各会計、関係団体の財政状況及び健全化判断比率'!B39="","",'各会計、関係団体の財政状況及び健全化判断比率'!B39)</f>
        <v>浄化槽整備特別会計</v>
      </c>
      <c r="BH40" s="619"/>
      <c r="BI40" s="619"/>
      <c r="BJ40" s="619"/>
      <c r="BK40" s="619"/>
      <c r="BL40" s="619"/>
      <c r="BM40" s="619"/>
      <c r="BN40" s="619"/>
      <c r="BO40" s="619"/>
      <c r="BP40" s="619"/>
      <c r="BQ40" s="619"/>
      <c r="BR40" s="619"/>
      <c r="BS40" s="619"/>
      <c r="BT40" s="619"/>
      <c r="BU40" s="619"/>
      <c r="BV40" s="214"/>
      <c r="BW40" s="618">
        <f t="shared" si="2"/>
        <v>21</v>
      </c>
      <c r="BX40" s="618"/>
      <c r="BY40" s="619" t="str">
        <f>IF('各会計、関係団体の財政状況及び健全化判断比率'!B74="","",'各会計、関係団体の財政状況及び健全化判断比率'!B74)</f>
        <v>愛媛県市町総合事務組合（交通災害事業分）</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f t="shared" si="1"/>
        <v>14</v>
      </c>
      <c r="BF41" s="618"/>
      <c r="BG41" s="619" t="str">
        <f>IF('各会計、関係団体の財政状況及び健全化判断比率'!B40="","",'各会計、関係団体の財政状況及び健全化判断比率'!B40)</f>
        <v>都市総合文化施設運営事業特別会計</v>
      </c>
      <c r="BH41" s="619"/>
      <c r="BI41" s="619"/>
      <c r="BJ41" s="619"/>
      <c r="BK41" s="619"/>
      <c r="BL41" s="619"/>
      <c r="BM41" s="619"/>
      <c r="BN41" s="619"/>
      <c r="BO41" s="619"/>
      <c r="BP41" s="619"/>
      <c r="BQ41" s="619"/>
      <c r="BR41" s="619"/>
      <c r="BS41" s="619"/>
      <c r="BT41" s="619"/>
      <c r="BU41" s="619"/>
      <c r="BV41" s="214"/>
      <c r="BW41" s="618">
        <f t="shared" si="2"/>
        <v>22</v>
      </c>
      <c r="BX41" s="618"/>
      <c r="BY41" s="619" t="str">
        <f>IF('各会計、関係団体の財政状況及び健全化判断比率'!B75="","",'各会計、関係団体の財政状況及び健全化判断比率'!B75)</f>
        <v>愛媛県市町総合事務組合（自治会館事業分）</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23</v>
      </c>
      <c r="BX42" s="618"/>
      <c r="BY42" s="619" t="str">
        <f>IF('各会計、関係団体の財政状況及び健全化判断比率'!B76="","",'各会計、関係団体の財政状況及び健全化判断比率'!B76)</f>
        <v>愛媛県市町総合事務組合（議員公務災害事業分）</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24</v>
      </c>
      <c r="BX43" s="618"/>
      <c r="BY43" s="619" t="str">
        <f>IF('各会計、関係団体の財政状況及び健全化判断比率'!B77="","",'各会計、関係団体の財政状況及び健全化判断比率'!B77)</f>
        <v>愛媛県市町総合事務組合（共通経費分）</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3j7wp/eJvo8y24A2gE7anr9C2xnvLZA/dPwDQiH0vC0JalWiNm1ZP9fpKy2t8DShj7FyuK/FPTLlIMzoGJbgA==" saltValue="dNuWuhzd9dZNKqHxEXZs2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10" t="s">
        <v>575</v>
      </c>
      <c r="D34" s="1210"/>
      <c r="E34" s="1211"/>
      <c r="F34" s="32">
        <v>8.44</v>
      </c>
      <c r="G34" s="33">
        <v>8.75</v>
      </c>
      <c r="H34" s="33">
        <v>9.2799999999999994</v>
      </c>
      <c r="I34" s="33">
        <v>9.66</v>
      </c>
      <c r="J34" s="34">
        <v>9.1999999999999993</v>
      </c>
      <c r="K34" s="22"/>
      <c r="L34" s="22"/>
      <c r="M34" s="22"/>
      <c r="N34" s="22"/>
      <c r="O34" s="22"/>
      <c r="P34" s="22"/>
    </row>
    <row r="35" spans="1:16" ht="39" customHeight="1">
      <c r="A35" s="22"/>
      <c r="B35" s="35"/>
      <c r="C35" s="1204" t="s">
        <v>576</v>
      </c>
      <c r="D35" s="1205"/>
      <c r="E35" s="1206"/>
      <c r="F35" s="36">
        <v>7.68</v>
      </c>
      <c r="G35" s="37">
        <v>7.12</v>
      </c>
      <c r="H35" s="37">
        <v>6.64</v>
      </c>
      <c r="I35" s="37">
        <v>5.67</v>
      </c>
      <c r="J35" s="38">
        <v>6.04</v>
      </c>
      <c r="K35" s="22"/>
      <c r="L35" s="22"/>
      <c r="M35" s="22"/>
      <c r="N35" s="22"/>
      <c r="O35" s="22"/>
      <c r="P35" s="22"/>
    </row>
    <row r="36" spans="1:16" ht="39" customHeight="1">
      <c r="A36" s="22"/>
      <c r="B36" s="35"/>
      <c r="C36" s="1204" t="s">
        <v>577</v>
      </c>
      <c r="D36" s="1205"/>
      <c r="E36" s="1206"/>
      <c r="F36" s="36">
        <v>0.56000000000000005</v>
      </c>
      <c r="G36" s="37">
        <v>0.41</v>
      </c>
      <c r="H36" s="37">
        <v>0.38</v>
      </c>
      <c r="I36" s="37">
        <v>1.1399999999999999</v>
      </c>
      <c r="J36" s="38">
        <v>0.67</v>
      </c>
      <c r="K36" s="22"/>
      <c r="L36" s="22"/>
      <c r="M36" s="22"/>
      <c r="N36" s="22"/>
      <c r="O36" s="22"/>
      <c r="P36" s="22"/>
    </row>
    <row r="37" spans="1:16" ht="39" customHeight="1">
      <c r="A37" s="22"/>
      <c r="B37" s="35"/>
      <c r="C37" s="1204" t="s">
        <v>578</v>
      </c>
      <c r="D37" s="1205"/>
      <c r="E37" s="1206"/>
      <c r="F37" s="36" t="s">
        <v>579</v>
      </c>
      <c r="G37" s="37">
        <v>2.23</v>
      </c>
      <c r="H37" s="37">
        <v>2.81</v>
      </c>
      <c r="I37" s="37">
        <v>0.31</v>
      </c>
      <c r="J37" s="38">
        <v>0.53</v>
      </c>
      <c r="K37" s="22"/>
      <c r="L37" s="22"/>
      <c r="M37" s="22"/>
      <c r="N37" s="22"/>
      <c r="O37" s="22"/>
      <c r="P37" s="22"/>
    </row>
    <row r="38" spans="1:16" ht="39" customHeight="1">
      <c r="A38" s="22"/>
      <c r="B38" s="35"/>
      <c r="C38" s="1204" t="s">
        <v>580</v>
      </c>
      <c r="D38" s="1205"/>
      <c r="E38" s="1206"/>
      <c r="F38" s="36">
        <v>0</v>
      </c>
      <c r="G38" s="37">
        <v>0</v>
      </c>
      <c r="H38" s="37">
        <v>0</v>
      </c>
      <c r="I38" s="37">
        <v>0</v>
      </c>
      <c r="J38" s="38">
        <v>0.2</v>
      </c>
      <c r="K38" s="22"/>
      <c r="L38" s="22"/>
      <c r="M38" s="22"/>
      <c r="N38" s="22"/>
      <c r="O38" s="22"/>
      <c r="P38" s="22"/>
    </row>
    <row r="39" spans="1:16" ht="39" customHeight="1">
      <c r="A39" s="22"/>
      <c r="B39" s="35"/>
      <c r="C39" s="1204" t="s">
        <v>581</v>
      </c>
      <c r="D39" s="1205"/>
      <c r="E39" s="1206"/>
      <c r="F39" s="36">
        <v>0.17</v>
      </c>
      <c r="G39" s="37">
        <v>0.19</v>
      </c>
      <c r="H39" s="37">
        <v>0.19</v>
      </c>
      <c r="I39" s="37">
        <v>0.17</v>
      </c>
      <c r="J39" s="38">
        <v>0.17</v>
      </c>
      <c r="K39" s="22"/>
      <c r="L39" s="22"/>
      <c r="M39" s="22"/>
      <c r="N39" s="22"/>
      <c r="O39" s="22"/>
      <c r="P39" s="22"/>
    </row>
    <row r="40" spans="1:16" ht="39" customHeight="1">
      <c r="A40" s="22"/>
      <c r="B40" s="35"/>
      <c r="C40" s="1204" t="s">
        <v>582</v>
      </c>
      <c r="D40" s="1205"/>
      <c r="E40" s="1206"/>
      <c r="F40" s="36">
        <v>0</v>
      </c>
      <c r="G40" s="37">
        <v>0</v>
      </c>
      <c r="H40" s="37">
        <v>0</v>
      </c>
      <c r="I40" s="37">
        <v>0</v>
      </c>
      <c r="J40" s="38">
        <v>0.03</v>
      </c>
      <c r="K40" s="22"/>
      <c r="L40" s="22"/>
      <c r="M40" s="22"/>
      <c r="N40" s="22"/>
      <c r="O40" s="22"/>
      <c r="P40" s="22"/>
    </row>
    <row r="41" spans="1:16" ht="39" customHeight="1">
      <c r="A41" s="22"/>
      <c r="B41" s="35"/>
      <c r="C41" s="1204" t="s">
        <v>583</v>
      </c>
      <c r="D41" s="1205"/>
      <c r="E41" s="1206"/>
      <c r="F41" s="36">
        <v>0</v>
      </c>
      <c r="G41" s="37">
        <v>0</v>
      </c>
      <c r="H41" s="37">
        <v>0</v>
      </c>
      <c r="I41" s="37">
        <v>0</v>
      </c>
      <c r="J41" s="38">
        <v>0.01</v>
      </c>
      <c r="K41" s="22"/>
      <c r="L41" s="22"/>
      <c r="M41" s="22"/>
      <c r="N41" s="22"/>
      <c r="O41" s="22"/>
      <c r="P41" s="22"/>
    </row>
    <row r="42" spans="1:16" ht="39" customHeight="1">
      <c r="A42" s="22"/>
      <c r="B42" s="39"/>
      <c r="C42" s="1204" t="s">
        <v>584</v>
      </c>
      <c r="D42" s="1205"/>
      <c r="E42" s="1206"/>
      <c r="F42" s="36" t="s">
        <v>524</v>
      </c>
      <c r="G42" s="37" t="s">
        <v>524</v>
      </c>
      <c r="H42" s="37" t="s">
        <v>524</v>
      </c>
      <c r="I42" s="37" t="s">
        <v>524</v>
      </c>
      <c r="J42" s="38" t="s">
        <v>524</v>
      </c>
      <c r="K42" s="22"/>
      <c r="L42" s="22"/>
      <c r="M42" s="22"/>
      <c r="N42" s="22"/>
      <c r="O42" s="22"/>
      <c r="P42" s="22"/>
    </row>
    <row r="43" spans="1:16" ht="39" customHeight="1" thickBot="1">
      <c r="A43" s="22"/>
      <c r="B43" s="40"/>
      <c r="C43" s="1207" t="s">
        <v>585</v>
      </c>
      <c r="D43" s="1208"/>
      <c r="E43" s="1209"/>
      <c r="F43" s="41">
        <v>0.15</v>
      </c>
      <c r="G43" s="42">
        <v>7.0000000000000007E-2</v>
      </c>
      <c r="H43" s="42">
        <v>0.08</v>
      </c>
      <c r="I43" s="42">
        <v>0.08</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ND4GMdkGnH9H4aGH0lTBhTSbQ7NMPdTWv08LOBfDDcCXOEOSmcTlgyTkPZk7lgrZAT9rOl9BJ3K1xuZwTYN/g==" saltValue="45q4vdXE7+W05G1QQ6/O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12" t="s">
        <v>10</v>
      </c>
      <c r="C45" s="1213"/>
      <c r="D45" s="58"/>
      <c r="E45" s="1218" t="s">
        <v>11</v>
      </c>
      <c r="F45" s="1218"/>
      <c r="G45" s="1218"/>
      <c r="H45" s="1218"/>
      <c r="I45" s="1218"/>
      <c r="J45" s="1219"/>
      <c r="K45" s="59">
        <v>1772</v>
      </c>
      <c r="L45" s="60">
        <v>1704</v>
      </c>
      <c r="M45" s="60">
        <v>1711</v>
      </c>
      <c r="N45" s="60">
        <v>1642</v>
      </c>
      <c r="O45" s="61">
        <v>1705</v>
      </c>
      <c r="P45" s="48"/>
      <c r="Q45" s="48"/>
      <c r="R45" s="48"/>
      <c r="S45" s="48"/>
      <c r="T45" s="48"/>
      <c r="U45" s="48"/>
    </row>
    <row r="46" spans="1:21" ht="30.75" customHeight="1">
      <c r="A46" s="48"/>
      <c r="B46" s="1214"/>
      <c r="C46" s="1215"/>
      <c r="D46" s="62"/>
      <c r="E46" s="1220" t="s">
        <v>12</v>
      </c>
      <c r="F46" s="1220"/>
      <c r="G46" s="1220"/>
      <c r="H46" s="1220"/>
      <c r="I46" s="1220"/>
      <c r="J46" s="1221"/>
      <c r="K46" s="63" t="s">
        <v>524</v>
      </c>
      <c r="L46" s="64" t="s">
        <v>524</v>
      </c>
      <c r="M46" s="64" t="s">
        <v>524</v>
      </c>
      <c r="N46" s="64" t="s">
        <v>524</v>
      </c>
      <c r="O46" s="65" t="s">
        <v>524</v>
      </c>
      <c r="P46" s="48"/>
      <c r="Q46" s="48"/>
      <c r="R46" s="48"/>
      <c r="S46" s="48"/>
      <c r="T46" s="48"/>
      <c r="U46" s="48"/>
    </row>
    <row r="47" spans="1:21" ht="30.75" customHeight="1">
      <c r="A47" s="48"/>
      <c r="B47" s="1214"/>
      <c r="C47" s="1215"/>
      <c r="D47" s="62"/>
      <c r="E47" s="1220" t="s">
        <v>13</v>
      </c>
      <c r="F47" s="1220"/>
      <c r="G47" s="1220"/>
      <c r="H47" s="1220"/>
      <c r="I47" s="1220"/>
      <c r="J47" s="1221"/>
      <c r="K47" s="63" t="s">
        <v>524</v>
      </c>
      <c r="L47" s="64" t="s">
        <v>524</v>
      </c>
      <c r="M47" s="64" t="s">
        <v>524</v>
      </c>
      <c r="N47" s="64" t="s">
        <v>524</v>
      </c>
      <c r="O47" s="65" t="s">
        <v>524</v>
      </c>
      <c r="P47" s="48"/>
      <c r="Q47" s="48"/>
      <c r="R47" s="48"/>
      <c r="S47" s="48"/>
      <c r="T47" s="48"/>
      <c r="U47" s="48"/>
    </row>
    <row r="48" spans="1:21" ht="30.75" customHeight="1">
      <c r="A48" s="48"/>
      <c r="B48" s="1214"/>
      <c r="C48" s="1215"/>
      <c r="D48" s="62"/>
      <c r="E48" s="1220" t="s">
        <v>14</v>
      </c>
      <c r="F48" s="1220"/>
      <c r="G48" s="1220"/>
      <c r="H48" s="1220"/>
      <c r="I48" s="1220"/>
      <c r="J48" s="1221"/>
      <c r="K48" s="63">
        <v>530</v>
      </c>
      <c r="L48" s="64">
        <v>574</v>
      </c>
      <c r="M48" s="64">
        <v>624</v>
      </c>
      <c r="N48" s="64">
        <v>704</v>
      </c>
      <c r="O48" s="65">
        <v>696</v>
      </c>
      <c r="P48" s="48"/>
      <c r="Q48" s="48"/>
      <c r="R48" s="48"/>
      <c r="S48" s="48"/>
      <c r="T48" s="48"/>
      <c r="U48" s="48"/>
    </row>
    <row r="49" spans="1:21" ht="30.75" customHeight="1">
      <c r="A49" s="48"/>
      <c r="B49" s="1214"/>
      <c r="C49" s="1215"/>
      <c r="D49" s="62"/>
      <c r="E49" s="1220" t="s">
        <v>15</v>
      </c>
      <c r="F49" s="1220"/>
      <c r="G49" s="1220"/>
      <c r="H49" s="1220"/>
      <c r="I49" s="1220"/>
      <c r="J49" s="1221"/>
      <c r="K49" s="63">
        <v>91</v>
      </c>
      <c r="L49" s="64">
        <v>102</v>
      </c>
      <c r="M49" s="64">
        <v>108</v>
      </c>
      <c r="N49" s="64">
        <v>111</v>
      </c>
      <c r="O49" s="65">
        <v>113</v>
      </c>
      <c r="P49" s="48"/>
      <c r="Q49" s="48"/>
      <c r="R49" s="48"/>
      <c r="S49" s="48"/>
      <c r="T49" s="48"/>
      <c r="U49" s="48"/>
    </row>
    <row r="50" spans="1:21" ht="30.75" customHeight="1">
      <c r="A50" s="48"/>
      <c r="B50" s="1214"/>
      <c r="C50" s="1215"/>
      <c r="D50" s="62"/>
      <c r="E50" s="1220" t="s">
        <v>16</v>
      </c>
      <c r="F50" s="1220"/>
      <c r="G50" s="1220"/>
      <c r="H50" s="1220"/>
      <c r="I50" s="1220"/>
      <c r="J50" s="1221"/>
      <c r="K50" s="63">
        <v>23</v>
      </c>
      <c r="L50" s="64">
        <v>22</v>
      </c>
      <c r="M50" s="64">
        <v>7</v>
      </c>
      <c r="N50" s="64">
        <v>6</v>
      </c>
      <c r="O50" s="65">
        <v>5</v>
      </c>
      <c r="P50" s="48"/>
      <c r="Q50" s="48"/>
      <c r="R50" s="48"/>
      <c r="S50" s="48"/>
      <c r="T50" s="48"/>
      <c r="U50" s="48"/>
    </row>
    <row r="51" spans="1:21" ht="30.75" customHeight="1">
      <c r="A51" s="48"/>
      <c r="B51" s="1216"/>
      <c r="C51" s="1217"/>
      <c r="D51" s="66"/>
      <c r="E51" s="1220" t="s">
        <v>17</v>
      </c>
      <c r="F51" s="1220"/>
      <c r="G51" s="1220"/>
      <c r="H51" s="1220"/>
      <c r="I51" s="1220"/>
      <c r="J51" s="1221"/>
      <c r="K51" s="63" t="s">
        <v>524</v>
      </c>
      <c r="L51" s="64" t="s">
        <v>524</v>
      </c>
      <c r="M51" s="64" t="s">
        <v>524</v>
      </c>
      <c r="N51" s="64" t="s">
        <v>524</v>
      </c>
      <c r="O51" s="65" t="s">
        <v>524</v>
      </c>
      <c r="P51" s="48"/>
      <c r="Q51" s="48"/>
      <c r="R51" s="48"/>
      <c r="S51" s="48"/>
      <c r="T51" s="48"/>
      <c r="U51" s="48"/>
    </row>
    <row r="52" spans="1:21" ht="30.75" customHeight="1">
      <c r="A52" s="48"/>
      <c r="B52" s="1222" t="s">
        <v>18</v>
      </c>
      <c r="C52" s="1223"/>
      <c r="D52" s="66"/>
      <c r="E52" s="1220" t="s">
        <v>19</v>
      </c>
      <c r="F52" s="1220"/>
      <c r="G52" s="1220"/>
      <c r="H52" s="1220"/>
      <c r="I52" s="1220"/>
      <c r="J52" s="1221"/>
      <c r="K52" s="63">
        <v>1723</v>
      </c>
      <c r="L52" s="64">
        <v>1736</v>
      </c>
      <c r="M52" s="64">
        <v>1724</v>
      </c>
      <c r="N52" s="64">
        <v>1722</v>
      </c>
      <c r="O52" s="65">
        <v>1786</v>
      </c>
      <c r="P52" s="48"/>
      <c r="Q52" s="48"/>
      <c r="R52" s="48"/>
      <c r="S52" s="48"/>
      <c r="T52" s="48"/>
      <c r="U52" s="48"/>
    </row>
    <row r="53" spans="1:21" ht="30.75" customHeight="1" thickBot="1">
      <c r="A53" s="48"/>
      <c r="B53" s="1224" t="s">
        <v>20</v>
      </c>
      <c r="C53" s="1225"/>
      <c r="D53" s="67"/>
      <c r="E53" s="1226" t="s">
        <v>21</v>
      </c>
      <c r="F53" s="1226"/>
      <c r="G53" s="1226"/>
      <c r="H53" s="1226"/>
      <c r="I53" s="1226"/>
      <c r="J53" s="1227"/>
      <c r="K53" s="68">
        <v>693</v>
      </c>
      <c r="L53" s="69">
        <v>666</v>
      </c>
      <c r="M53" s="69">
        <v>726</v>
      </c>
      <c r="N53" s="69">
        <v>741</v>
      </c>
      <c r="O53" s="70">
        <v>733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586</v>
      </c>
      <c r="P55" s="48"/>
      <c r="Q55" s="48"/>
      <c r="R55" s="48"/>
      <c r="S55" s="48"/>
      <c r="T55" s="48"/>
      <c r="U55" s="48"/>
    </row>
    <row r="56" spans="1:21" ht="31.5" customHeight="1" thickBot="1">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c r="B57" s="1228" t="s">
        <v>24</v>
      </c>
      <c r="C57" s="1229"/>
      <c r="D57" s="1232" t="s">
        <v>25</v>
      </c>
      <c r="E57" s="1233"/>
      <c r="F57" s="1233"/>
      <c r="G57" s="1233"/>
      <c r="H57" s="1233"/>
      <c r="I57" s="1233"/>
      <c r="J57" s="1234"/>
      <c r="K57" s="83"/>
      <c r="L57" s="84"/>
      <c r="M57" s="84"/>
      <c r="N57" s="84"/>
      <c r="O57" s="85"/>
    </row>
    <row r="58" spans="1:21" ht="31.5" customHeight="1" thickBot="1">
      <c r="B58" s="1230"/>
      <c r="C58" s="1231"/>
      <c r="D58" s="1235" t="s">
        <v>26</v>
      </c>
      <c r="E58" s="1236"/>
      <c r="F58" s="1236"/>
      <c r="G58" s="1236"/>
      <c r="H58" s="1236"/>
      <c r="I58" s="1236"/>
      <c r="J58" s="1237"/>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X1dD66wZUPaTFYh6FWnClTwP+3KMRIz564k90eEudT3kUVpI/rPlWmFDlgn7oInNL0o4RLLJY6+XTiDx4b7xQ==" saltValue="HT3HKf5cC+4G7oMFIAwU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566</v>
      </c>
      <c r="J40" s="100" t="s">
        <v>567</v>
      </c>
      <c r="K40" s="100" t="s">
        <v>568</v>
      </c>
      <c r="L40" s="100" t="s">
        <v>569</v>
      </c>
      <c r="M40" s="101" t="s">
        <v>570</v>
      </c>
    </row>
    <row r="41" spans="2:13" ht="27.75" customHeight="1">
      <c r="B41" s="1238" t="s">
        <v>29</v>
      </c>
      <c r="C41" s="1239"/>
      <c r="D41" s="102"/>
      <c r="E41" s="1244" t="s">
        <v>30</v>
      </c>
      <c r="F41" s="1244"/>
      <c r="G41" s="1244"/>
      <c r="H41" s="1245"/>
      <c r="I41" s="103">
        <v>20671</v>
      </c>
      <c r="J41" s="104">
        <v>21739</v>
      </c>
      <c r="K41" s="104">
        <v>22245</v>
      </c>
      <c r="L41" s="104">
        <v>22687</v>
      </c>
      <c r="M41" s="105">
        <v>23752</v>
      </c>
    </row>
    <row r="42" spans="2:13" ht="27.75" customHeight="1">
      <c r="B42" s="1240"/>
      <c r="C42" s="1241"/>
      <c r="D42" s="106"/>
      <c r="E42" s="1246" t="s">
        <v>31</v>
      </c>
      <c r="F42" s="1246"/>
      <c r="G42" s="1246"/>
      <c r="H42" s="1247"/>
      <c r="I42" s="107">
        <v>15</v>
      </c>
      <c r="J42" s="108" t="s">
        <v>524</v>
      </c>
      <c r="K42" s="108" t="s">
        <v>524</v>
      </c>
      <c r="L42" s="108" t="s">
        <v>524</v>
      </c>
      <c r="M42" s="109" t="s">
        <v>524</v>
      </c>
    </row>
    <row r="43" spans="2:13" ht="27.75" customHeight="1">
      <c r="B43" s="1240"/>
      <c r="C43" s="1241"/>
      <c r="D43" s="106"/>
      <c r="E43" s="1246" t="s">
        <v>32</v>
      </c>
      <c r="F43" s="1246"/>
      <c r="G43" s="1246"/>
      <c r="H43" s="1247"/>
      <c r="I43" s="107">
        <v>6897</v>
      </c>
      <c r="J43" s="108">
        <v>6852</v>
      </c>
      <c r="K43" s="108">
        <v>5976</v>
      </c>
      <c r="L43" s="108">
        <v>6017</v>
      </c>
      <c r="M43" s="109">
        <v>5737</v>
      </c>
    </row>
    <row r="44" spans="2:13" ht="27.75" customHeight="1">
      <c r="B44" s="1240"/>
      <c r="C44" s="1241"/>
      <c r="D44" s="106"/>
      <c r="E44" s="1246" t="s">
        <v>33</v>
      </c>
      <c r="F44" s="1246"/>
      <c r="G44" s="1246"/>
      <c r="H44" s="1247"/>
      <c r="I44" s="107">
        <v>798</v>
      </c>
      <c r="J44" s="108">
        <v>714</v>
      </c>
      <c r="K44" s="108">
        <v>698</v>
      </c>
      <c r="L44" s="108">
        <v>720</v>
      </c>
      <c r="M44" s="109">
        <v>664</v>
      </c>
    </row>
    <row r="45" spans="2:13" ht="27.75" customHeight="1">
      <c r="B45" s="1240"/>
      <c r="C45" s="1241"/>
      <c r="D45" s="106"/>
      <c r="E45" s="1246" t="s">
        <v>34</v>
      </c>
      <c r="F45" s="1246"/>
      <c r="G45" s="1246"/>
      <c r="H45" s="1247"/>
      <c r="I45" s="107">
        <v>2261</v>
      </c>
      <c r="J45" s="108">
        <v>2156</v>
      </c>
      <c r="K45" s="108">
        <v>1891</v>
      </c>
      <c r="L45" s="108">
        <v>1713</v>
      </c>
      <c r="M45" s="109">
        <v>1661</v>
      </c>
    </row>
    <row r="46" spans="2:13" ht="27.75" customHeight="1">
      <c r="B46" s="1240"/>
      <c r="C46" s="1241"/>
      <c r="D46" s="110"/>
      <c r="E46" s="1246" t="s">
        <v>35</v>
      </c>
      <c r="F46" s="1246"/>
      <c r="G46" s="1246"/>
      <c r="H46" s="1247"/>
      <c r="I46" s="107" t="s">
        <v>524</v>
      </c>
      <c r="J46" s="108" t="s">
        <v>524</v>
      </c>
      <c r="K46" s="108" t="s">
        <v>524</v>
      </c>
      <c r="L46" s="108" t="s">
        <v>524</v>
      </c>
      <c r="M46" s="109" t="s">
        <v>524</v>
      </c>
    </row>
    <row r="47" spans="2:13" ht="27.75" customHeight="1">
      <c r="B47" s="1240"/>
      <c r="C47" s="1241"/>
      <c r="D47" s="111"/>
      <c r="E47" s="1248" t="s">
        <v>36</v>
      </c>
      <c r="F47" s="1249"/>
      <c r="G47" s="1249"/>
      <c r="H47" s="1250"/>
      <c r="I47" s="107" t="s">
        <v>524</v>
      </c>
      <c r="J47" s="108" t="s">
        <v>524</v>
      </c>
      <c r="K47" s="108" t="s">
        <v>524</v>
      </c>
      <c r="L47" s="108" t="s">
        <v>524</v>
      </c>
      <c r="M47" s="109" t="s">
        <v>524</v>
      </c>
    </row>
    <row r="48" spans="2:13" ht="27.75" customHeight="1">
      <c r="B48" s="1240"/>
      <c r="C48" s="1241"/>
      <c r="D48" s="106"/>
      <c r="E48" s="1246" t="s">
        <v>37</v>
      </c>
      <c r="F48" s="1246"/>
      <c r="G48" s="1246"/>
      <c r="H48" s="1247"/>
      <c r="I48" s="107" t="s">
        <v>524</v>
      </c>
      <c r="J48" s="108" t="s">
        <v>524</v>
      </c>
      <c r="K48" s="108" t="s">
        <v>524</v>
      </c>
      <c r="L48" s="108" t="s">
        <v>524</v>
      </c>
      <c r="M48" s="109" t="s">
        <v>524</v>
      </c>
    </row>
    <row r="49" spans="2:13" ht="27.75" customHeight="1">
      <c r="B49" s="1242"/>
      <c r="C49" s="1243"/>
      <c r="D49" s="106"/>
      <c r="E49" s="1246" t="s">
        <v>38</v>
      </c>
      <c r="F49" s="1246"/>
      <c r="G49" s="1246"/>
      <c r="H49" s="1247"/>
      <c r="I49" s="107" t="s">
        <v>524</v>
      </c>
      <c r="J49" s="108" t="s">
        <v>524</v>
      </c>
      <c r="K49" s="108" t="s">
        <v>524</v>
      </c>
      <c r="L49" s="108" t="s">
        <v>524</v>
      </c>
      <c r="M49" s="109" t="s">
        <v>524</v>
      </c>
    </row>
    <row r="50" spans="2:13" ht="27.75" customHeight="1">
      <c r="B50" s="1251" t="s">
        <v>39</v>
      </c>
      <c r="C50" s="1252"/>
      <c r="D50" s="112"/>
      <c r="E50" s="1246" t="s">
        <v>40</v>
      </c>
      <c r="F50" s="1246"/>
      <c r="G50" s="1246"/>
      <c r="H50" s="1247"/>
      <c r="I50" s="107">
        <v>4418</v>
      </c>
      <c r="J50" s="108">
        <v>4044</v>
      </c>
      <c r="K50" s="108">
        <v>3933</v>
      </c>
      <c r="L50" s="108">
        <v>4205</v>
      </c>
      <c r="M50" s="109">
        <v>4009</v>
      </c>
    </row>
    <row r="51" spans="2:13" ht="27.75" customHeight="1">
      <c r="B51" s="1240"/>
      <c r="C51" s="1241"/>
      <c r="D51" s="106"/>
      <c r="E51" s="1246" t="s">
        <v>41</v>
      </c>
      <c r="F51" s="1246"/>
      <c r="G51" s="1246"/>
      <c r="H51" s="1247"/>
      <c r="I51" s="107">
        <v>3</v>
      </c>
      <c r="J51" s="108">
        <v>187</v>
      </c>
      <c r="K51" s="108">
        <v>176</v>
      </c>
      <c r="L51" s="108">
        <v>108</v>
      </c>
      <c r="M51" s="109">
        <v>108</v>
      </c>
    </row>
    <row r="52" spans="2:13" ht="27.75" customHeight="1">
      <c r="B52" s="1242"/>
      <c r="C52" s="1243"/>
      <c r="D52" s="106"/>
      <c r="E52" s="1246" t="s">
        <v>42</v>
      </c>
      <c r="F52" s="1246"/>
      <c r="G52" s="1246"/>
      <c r="H52" s="1247"/>
      <c r="I52" s="107">
        <v>20539</v>
      </c>
      <c r="J52" s="108">
        <v>21262</v>
      </c>
      <c r="K52" s="108">
        <v>21584</v>
      </c>
      <c r="L52" s="108">
        <v>21705</v>
      </c>
      <c r="M52" s="109">
        <v>22107</v>
      </c>
    </row>
    <row r="53" spans="2:13" ht="27.75" customHeight="1" thickBot="1">
      <c r="B53" s="1253" t="s">
        <v>43</v>
      </c>
      <c r="C53" s="1254"/>
      <c r="D53" s="113"/>
      <c r="E53" s="1255" t="s">
        <v>44</v>
      </c>
      <c r="F53" s="1255"/>
      <c r="G53" s="1255"/>
      <c r="H53" s="1256"/>
      <c r="I53" s="114">
        <v>5683</v>
      </c>
      <c r="J53" s="115">
        <v>5970</v>
      </c>
      <c r="K53" s="115">
        <v>5116</v>
      </c>
      <c r="L53" s="115">
        <v>5119</v>
      </c>
      <c r="M53" s="116">
        <v>5589</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C3h3auC60GCLJKzUPIkASYbnJAuuqygzS4dgNALQMdoNBDwT+XfyMFQWBoa+Pw1lGP1lszxi8oSh7TEVUS3NKQ==" saltValue="G3qYvt+j8RBPdoiUhNRU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9" zoomScale="70" zoomScaleNormal="70" zoomScaleSheetLayoutView="100" workbookViewId="0">
      <selection activeCell="C62" sqref="C62:E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568</v>
      </c>
      <c r="G54" s="125" t="s">
        <v>569</v>
      </c>
      <c r="H54" s="126" t="s">
        <v>570</v>
      </c>
    </row>
    <row r="55" spans="2:8" ht="52.5" customHeight="1">
      <c r="B55" s="127"/>
      <c r="C55" s="1265" t="s">
        <v>47</v>
      </c>
      <c r="D55" s="1265"/>
      <c r="E55" s="1266"/>
      <c r="F55" s="128">
        <v>1761</v>
      </c>
      <c r="G55" s="128">
        <v>1761</v>
      </c>
      <c r="H55" s="129">
        <v>1872</v>
      </c>
    </row>
    <row r="56" spans="2:8" ht="52.5" customHeight="1">
      <c r="B56" s="130"/>
      <c r="C56" s="1267" t="s">
        <v>48</v>
      </c>
      <c r="D56" s="1267"/>
      <c r="E56" s="1268"/>
      <c r="F56" s="131">
        <v>241</v>
      </c>
      <c r="G56" s="131">
        <v>241</v>
      </c>
      <c r="H56" s="132">
        <v>241</v>
      </c>
    </row>
    <row r="57" spans="2:8" ht="53.25" customHeight="1">
      <c r="B57" s="130"/>
      <c r="C57" s="1269" t="s">
        <v>49</v>
      </c>
      <c r="D57" s="1269"/>
      <c r="E57" s="1270"/>
      <c r="F57" s="133">
        <v>1514</v>
      </c>
      <c r="G57" s="133">
        <v>1587</v>
      </c>
      <c r="H57" s="134">
        <v>1336</v>
      </c>
    </row>
    <row r="58" spans="2:8" ht="45.75" customHeight="1">
      <c r="B58" s="135"/>
      <c r="C58" s="1257" t="s">
        <v>614</v>
      </c>
      <c r="D58" s="1258"/>
      <c r="E58" s="1259"/>
      <c r="F58" s="136">
        <v>643</v>
      </c>
      <c r="G58" s="136">
        <v>643</v>
      </c>
      <c r="H58" s="137">
        <v>643</v>
      </c>
    </row>
    <row r="59" spans="2:8" ht="45.75" customHeight="1">
      <c r="B59" s="135"/>
      <c r="C59" s="1257" t="s">
        <v>615</v>
      </c>
      <c r="D59" s="1258"/>
      <c r="E59" s="1259"/>
      <c r="F59" s="136">
        <v>440</v>
      </c>
      <c r="G59" s="136">
        <v>440</v>
      </c>
      <c r="H59" s="137">
        <v>367</v>
      </c>
    </row>
    <row r="60" spans="2:8" ht="45.75" customHeight="1">
      <c r="B60" s="135"/>
      <c r="C60" s="1257" t="s">
        <v>616</v>
      </c>
      <c r="D60" s="1258"/>
      <c r="E60" s="1259"/>
      <c r="F60" s="136">
        <v>6</v>
      </c>
      <c r="G60" s="136">
        <v>148</v>
      </c>
      <c r="H60" s="137">
        <v>148</v>
      </c>
    </row>
    <row r="61" spans="2:8" ht="45.75" customHeight="1">
      <c r="B61" s="135"/>
      <c r="C61" s="1257" t="s">
        <v>617</v>
      </c>
      <c r="D61" s="1258"/>
      <c r="E61" s="1259"/>
      <c r="F61" s="136">
        <v>111</v>
      </c>
      <c r="G61" s="136">
        <v>111</v>
      </c>
      <c r="H61" s="137">
        <v>83</v>
      </c>
    </row>
    <row r="62" spans="2:8" ht="45.75" customHeight="1" thickBot="1">
      <c r="B62" s="138"/>
      <c r="C62" s="1260" t="s">
        <v>618</v>
      </c>
      <c r="D62" s="1261"/>
      <c r="E62" s="1262"/>
      <c r="F62" s="139">
        <v>14</v>
      </c>
      <c r="G62" s="139">
        <v>14</v>
      </c>
      <c r="H62" s="140">
        <v>24</v>
      </c>
    </row>
    <row r="63" spans="2:8" ht="52.5" customHeight="1" thickBot="1">
      <c r="B63" s="141"/>
      <c r="C63" s="1263" t="s">
        <v>50</v>
      </c>
      <c r="D63" s="1263"/>
      <c r="E63" s="1264"/>
      <c r="F63" s="142">
        <v>3516</v>
      </c>
      <c r="G63" s="142">
        <v>3589</v>
      </c>
      <c r="H63" s="143">
        <v>3448</v>
      </c>
    </row>
    <row r="64" spans="2:8" ht="15" customHeight="1"/>
  </sheetData>
  <sheetProtection algorithmName="SHA-512" hashValue="07vWDRO7gtSlURNdZVn4TomjhgY1zaM6FbT6JHZEQD+AxynxfUoAxDQisJx5LJGMMutVDVErvzazXFY/Ldo3/w==" saltValue="Gatx3ORQyEB5AyTDXiCH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5" zoomScale="85" zoomScaleNormal="85" zoomScaleSheetLayoutView="55" workbookViewId="0">
      <selection activeCell="AN48" sqref="AN48"/>
    </sheetView>
  </sheetViews>
  <sheetFormatPr defaultColWidth="0" defaultRowHeight="0" customHeight="1" zeroHeight="1"/>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c r="A1" s="1330"/>
      <c r="B1" s="1329"/>
      <c r="DD1" s="1271"/>
      <c r="DE1" s="1271"/>
    </row>
    <row r="2" spans="1:143" ht="25.5" customHeight="1">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630</v>
      </c>
    </row>
    <row r="11" spans="1:143" s="291" customFormat="1" ht="13.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630</v>
      </c>
    </row>
    <row r="13" spans="1:143" s="291" customFormat="1" ht="13.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c r="DD19" s="1271"/>
      <c r="DE19" s="1271"/>
    </row>
    <row r="20" spans="1:351" ht="13.5">
      <c r="DD20" s="1271"/>
      <c r="DE20" s="1271"/>
    </row>
    <row r="21" spans="1:351" ht="17.2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c r="B22" s="1272"/>
      <c r="MM22" s="1325"/>
    </row>
    <row r="23" spans="1:351" ht="13.5">
      <c r="B23" s="1272"/>
    </row>
    <row r="24" spans="1:351" ht="13.5">
      <c r="B24" s="1272"/>
    </row>
    <row r="25" spans="1:351" ht="13.5">
      <c r="B25" s="1272"/>
    </row>
    <row r="26" spans="1:351" ht="13.5">
      <c r="B26" s="1272"/>
    </row>
    <row r="27" spans="1:351" ht="13.5">
      <c r="B27" s="1272"/>
    </row>
    <row r="28" spans="1:351" ht="13.5">
      <c r="B28" s="1272"/>
    </row>
    <row r="29" spans="1:351" ht="13.5">
      <c r="B29" s="1272"/>
    </row>
    <row r="30" spans="1:351" ht="13.5">
      <c r="B30" s="1272"/>
    </row>
    <row r="31" spans="1:351" ht="13.5">
      <c r="B31" s="1272"/>
    </row>
    <row r="32" spans="1:351" ht="13.5">
      <c r="B32" s="1272"/>
    </row>
    <row r="33" spans="2:109" ht="13.5">
      <c r="B33" s="1272"/>
    </row>
    <row r="34" spans="2:109" ht="13.5">
      <c r="B34" s="1272"/>
    </row>
    <row r="35" spans="2:109" ht="13.5">
      <c r="B35" s="1272"/>
    </row>
    <row r="36" spans="2:109" ht="13.5">
      <c r="B36" s="1272"/>
    </row>
    <row r="37" spans="2:109" ht="13.5">
      <c r="B37" s="1272"/>
    </row>
    <row r="38" spans="2:109" ht="13.5">
      <c r="B38" s="1272"/>
    </row>
    <row r="39" spans="2:109" ht="13.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c r="B40" s="1313"/>
      <c r="DD40" s="1313"/>
      <c r="DE40" s="1271"/>
    </row>
    <row r="41" spans="2:109" ht="17.25">
      <c r="B41" s="1324" t="s">
        <v>629</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c r="B42" s="1272"/>
      <c r="G42" s="1309"/>
      <c r="I42" s="1308"/>
      <c r="J42" s="1308"/>
      <c r="K42" s="1308"/>
      <c r="AM42" s="1309"/>
      <c r="AN42" s="1309" t="s">
        <v>625</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c r="B43" s="1272"/>
      <c r="AN43" s="1307" t="s">
        <v>628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c r="B49" s="1272"/>
      <c r="AN49" s="1271" t="s">
        <v>623</v>
      </c>
    </row>
    <row r="50" spans="1:109" ht="13.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566</v>
      </c>
      <c r="BQ50" s="1281"/>
      <c r="BR50" s="1281"/>
      <c r="BS50" s="1281"/>
      <c r="BT50" s="1281"/>
      <c r="BU50" s="1281"/>
      <c r="BV50" s="1281"/>
      <c r="BW50" s="1281"/>
      <c r="BX50" s="1281" t="s">
        <v>567</v>
      </c>
      <c r="BY50" s="1281"/>
      <c r="BZ50" s="1281"/>
      <c r="CA50" s="1281"/>
      <c r="CB50" s="1281"/>
      <c r="CC50" s="1281"/>
      <c r="CD50" s="1281"/>
      <c r="CE50" s="1281"/>
      <c r="CF50" s="1281" t="s">
        <v>568</v>
      </c>
      <c r="CG50" s="1281"/>
      <c r="CH50" s="1281"/>
      <c r="CI50" s="1281"/>
      <c r="CJ50" s="1281"/>
      <c r="CK50" s="1281"/>
      <c r="CL50" s="1281"/>
      <c r="CM50" s="1281"/>
      <c r="CN50" s="1281" t="s">
        <v>569</v>
      </c>
      <c r="CO50" s="1281"/>
      <c r="CP50" s="1281"/>
      <c r="CQ50" s="1281"/>
      <c r="CR50" s="1281"/>
      <c r="CS50" s="1281"/>
      <c r="CT50" s="1281"/>
      <c r="CU50" s="1281"/>
      <c r="CV50" s="1281" t="s">
        <v>570</v>
      </c>
      <c r="CW50" s="1281"/>
      <c r="CX50" s="1281"/>
      <c r="CY50" s="1281"/>
      <c r="CZ50" s="1281"/>
      <c r="DA50" s="1281"/>
      <c r="DB50" s="1281"/>
      <c r="DC50" s="1281"/>
    </row>
    <row r="51" spans="1:109" ht="13.5" customHeight="1">
      <c r="B51" s="1272"/>
      <c r="G51" s="1288"/>
      <c r="H51" s="1288"/>
      <c r="I51" s="1321"/>
      <c r="J51" s="1321"/>
      <c r="K51" s="1287"/>
      <c r="L51" s="1287"/>
      <c r="M51" s="1287"/>
      <c r="N51" s="1287"/>
      <c r="AM51" s="1286"/>
      <c r="AN51" s="1280" t="s">
        <v>622</v>
      </c>
      <c r="AO51" s="1280"/>
      <c r="AP51" s="1280"/>
      <c r="AQ51" s="1280"/>
      <c r="AR51" s="1280"/>
      <c r="AS51" s="1280"/>
      <c r="AT51" s="1280"/>
      <c r="AU51" s="1280"/>
      <c r="AV51" s="1280"/>
      <c r="AW51" s="1280"/>
      <c r="AX51" s="1280"/>
      <c r="AY51" s="1280"/>
      <c r="AZ51" s="1280"/>
      <c r="BA51" s="1280"/>
      <c r="BB51" s="1280" t="s">
        <v>620</v>
      </c>
      <c r="BC51" s="1280"/>
      <c r="BD51" s="1280"/>
      <c r="BE51" s="1280"/>
      <c r="BF51" s="1280"/>
      <c r="BG51" s="1280"/>
      <c r="BH51" s="1280"/>
      <c r="BI51" s="1280"/>
      <c r="BJ51" s="1280"/>
      <c r="BK51" s="1280"/>
      <c r="BL51" s="1280"/>
      <c r="BM51" s="1280"/>
      <c r="BN51" s="1280"/>
      <c r="BO51" s="1280"/>
      <c r="BP51" s="1279">
        <v>61.2</v>
      </c>
      <c r="BQ51" s="1279"/>
      <c r="BR51" s="1279"/>
      <c r="BS51" s="1279"/>
      <c r="BT51" s="1279"/>
      <c r="BU51" s="1279"/>
      <c r="BV51" s="1279"/>
      <c r="BW51" s="1279"/>
      <c r="BX51" s="1279">
        <v>65</v>
      </c>
      <c r="BY51" s="1279"/>
      <c r="BZ51" s="1279"/>
      <c r="CA51" s="1279"/>
      <c r="CB51" s="1279"/>
      <c r="CC51" s="1279"/>
      <c r="CD51" s="1279"/>
      <c r="CE51" s="1279"/>
      <c r="CF51" s="1279">
        <v>57.5</v>
      </c>
      <c r="CG51" s="1279"/>
      <c r="CH51" s="1279"/>
      <c r="CI51" s="1279"/>
      <c r="CJ51" s="1279"/>
      <c r="CK51" s="1279"/>
      <c r="CL51" s="1279"/>
      <c r="CM51" s="1279"/>
      <c r="CN51" s="1279">
        <v>58.2</v>
      </c>
      <c r="CO51" s="1279"/>
      <c r="CP51" s="1279"/>
      <c r="CQ51" s="1279"/>
      <c r="CR51" s="1279"/>
      <c r="CS51" s="1279"/>
      <c r="CT51" s="1279"/>
      <c r="CU51" s="1279"/>
      <c r="CV51" s="1279">
        <v>64.099999999999994</v>
      </c>
      <c r="CW51" s="1279"/>
      <c r="CX51" s="1279"/>
      <c r="CY51" s="1279"/>
      <c r="CZ51" s="1279"/>
      <c r="DA51" s="1279"/>
      <c r="DB51" s="1279"/>
      <c r="DC51" s="1279"/>
    </row>
    <row r="52" spans="1:109" ht="13.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627</v>
      </c>
      <c r="BC53" s="1280"/>
      <c r="BD53" s="1280"/>
      <c r="BE53" s="1280"/>
      <c r="BF53" s="1280"/>
      <c r="BG53" s="1280"/>
      <c r="BH53" s="1280"/>
      <c r="BI53" s="1280"/>
      <c r="BJ53" s="1280"/>
      <c r="BK53" s="1280"/>
      <c r="BL53" s="1280"/>
      <c r="BM53" s="1280"/>
      <c r="BN53" s="1280"/>
      <c r="BO53" s="1280"/>
      <c r="BP53" s="1279">
        <v>56.8</v>
      </c>
      <c r="BQ53" s="1279"/>
      <c r="BR53" s="1279"/>
      <c r="BS53" s="1279"/>
      <c r="BT53" s="1279"/>
      <c r="BU53" s="1279"/>
      <c r="BV53" s="1279"/>
      <c r="BW53" s="1279"/>
      <c r="BX53" s="1279">
        <v>58.2</v>
      </c>
      <c r="BY53" s="1279"/>
      <c r="BZ53" s="1279"/>
      <c r="CA53" s="1279"/>
      <c r="CB53" s="1279"/>
      <c r="CC53" s="1279"/>
      <c r="CD53" s="1279"/>
      <c r="CE53" s="1279"/>
      <c r="CF53" s="1279">
        <v>57.1</v>
      </c>
      <c r="CG53" s="1279"/>
      <c r="CH53" s="1279"/>
      <c r="CI53" s="1279"/>
      <c r="CJ53" s="1279"/>
      <c r="CK53" s="1279"/>
      <c r="CL53" s="1279"/>
      <c r="CM53" s="1279"/>
      <c r="CN53" s="1279">
        <v>58.7</v>
      </c>
      <c r="CO53" s="1279"/>
      <c r="CP53" s="1279"/>
      <c r="CQ53" s="1279"/>
      <c r="CR53" s="1279"/>
      <c r="CS53" s="1279"/>
      <c r="CT53" s="1279"/>
      <c r="CU53" s="1279"/>
      <c r="CV53" s="1279">
        <v>55.4</v>
      </c>
      <c r="CW53" s="1279"/>
      <c r="CX53" s="1279"/>
      <c r="CY53" s="1279"/>
      <c r="CZ53" s="1279"/>
      <c r="DA53" s="1279"/>
      <c r="DB53" s="1279"/>
      <c r="DC53" s="1279"/>
    </row>
    <row r="54" spans="1:109" ht="13.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c r="A55" s="1308"/>
      <c r="B55" s="1272"/>
      <c r="G55" s="1284"/>
      <c r="H55" s="1284"/>
      <c r="I55" s="1284"/>
      <c r="J55" s="1284"/>
      <c r="K55" s="1287"/>
      <c r="L55" s="1287"/>
      <c r="M55" s="1287"/>
      <c r="N55" s="1287"/>
      <c r="AN55" s="1281" t="s">
        <v>621</v>
      </c>
      <c r="AO55" s="1281"/>
      <c r="AP55" s="1281"/>
      <c r="AQ55" s="1281"/>
      <c r="AR55" s="1281"/>
      <c r="AS55" s="1281"/>
      <c r="AT55" s="1281"/>
      <c r="AU55" s="1281"/>
      <c r="AV55" s="1281"/>
      <c r="AW55" s="1281"/>
      <c r="AX55" s="1281"/>
      <c r="AY55" s="1281"/>
      <c r="AZ55" s="1281"/>
      <c r="BA55" s="1281"/>
      <c r="BB55" s="1280" t="s">
        <v>620</v>
      </c>
      <c r="BC55" s="1280"/>
      <c r="BD55" s="1280"/>
      <c r="BE55" s="1280"/>
      <c r="BF55" s="1280"/>
      <c r="BG55" s="1280"/>
      <c r="BH55" s="1280"/>
      <c r="BI55" s="1280"/>
      <c r="BJ55" s="1280"/>
      <c r="BK55" s="1280"/>
      <c r="BL55" s="1280"/>
      <c r="BM55" s="1280"/>
      <c r="BN55" s="1280"/>
      <c r="BO55" s="1280"/>
      <c r="BP55" s="1279">
        <v>58.5</v>
      </c>
      <c r="BQ55" s="1279"/>
      <c r="BR55" s="1279"/>
      <c r="BS55" s="1279"/>
      <c r="BT55" s="1279"/>
      <c r="BU55" s="1279"/>
      <c r="BV55" s="1279"/>
      <c r="BW55" s="1279"/>
      <c r="BX55" s="1279">
        <v>54.6</v>
      </c>
      <c r="BY55" s="1279"/>
      <c r="BZ55" s="1279"/>
      <c r="CA55" s="1279"/>
      <c r="CB55" s="1279"/>
      <c r="CC55" s="1279"/>
      <c r="CD55" s="1279"/>
      <c r="CE55" s="1279"/>
      <c r="CF55" s="1279">
        <v>53.2</v>
      </c>
      <c r="CG55" s="1279"/>
      <c r="CH55" s="1279"/>
      <c r="CI55" s="1279"/>
      <c r="CJ55" s="1279"/>
      <c r="CK55" s="1279"/>
      <c r="CL55" s="1279"/>
      <c r="CM55" s="1279"/>
      <c r="CN55" s="1279">
        <v>47.9</v>
      </c>
      <c r="CO55" s="1279"/>
      <c r="CP55" s="1279"/>
      <c r="CQ55" s="1279"/>
      <c r="CR55" s="1279"/>
      <c r="CS55" s="1279"/>
      <c r="CT55" s="1279"/>
      <c r="CU55" s="1279"/>
      <c r="CV55" s="1279">
        <v>49</v>
      </c>
      <c r="CW55" s="1279"/>
      <c r="CX55" s="1279"/>
      <c r="CY55" s="1279"/>
      <c r="CZ55" s="1279"/>
      <c r="DA55" s="1279"/>
      <c r="DB55" s="1279"/>
      <c r="DC55" s="1279"/>
    </row>
    <row r="56" spans="1:109" ht="13.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627</v>
      </c>
      <c r="BC57" s="1280"/>
      <c r="BD57" s="1280"/>
      <c r="BE57" s="1280"/>
      <c r="BF57" s="1280"/>
      <c r="BG57" s="1280"/>
      <c r="BH57" s="1280"/>
      <c r="BI57" s="1280"/>
      <c r="BJ57" s="1280"/>
      <c r="BK57" s="1280"/>
      <c r="BL57" s="1280"/>
      <c r="BM57" s="1280"/>
      <c r="BN57" s="1280"/>
      <c r="BO57" s="1280"/>
      <c r="BP57" s="1279">
        <v>52.9</v>
      </c>
      <c r="BQ57" s="1279"/>
      <c r="BR57" s="1279"/>
      <c r="BS57" s="1279"/>
      <c r="BT57" s="1279"/>
      <c r="BU57" s="1279"/>
      <c r="BV57" s="1279"/>
      <c r="BW57" s="1279"/>
      <c r="BX57" s="1279">
        <v>58.3</v>
      </c>
      <c r="BY57" s="1279"/>
      <c r="BZ57" s="1279"/>
      <c r="CA57" s="1279"/>
      <c r="CB57" s="1279"/>
      <c r="CC57" s="1279"/>
      <c r="CD57" s="1279"/>
      <c r="CE57" s="1279"/>
      <c r="CF57" s="1279">
        <v>59.6</v>
      </c>
      <c r="CG57" s="1279"/>
      <c r="CH57" s="1279"/>
      <c r="CI57" s="1279"/>
      <c r="CJ57" s="1279"/>
      <c r="CK57" s="1279"/>
      <c r="CL57" s="1279"/>
      <c r="CM57" s="1279"/>
      <c r="CN57" s="1279">
        <v>60.7</v>
      </c>
      <c r="CO57" s="1279"/>
      <c r="CP57" s="1279"/>
      <c r="CQ57" s="1279"/>
      <c r="CR57" s="1279"/>
      <c r="CS57" s="1279"/>
      <c r="CT57" s="1279"/>
      <c r="CU57" s="1279"/>
      <c r="CV57" s="1279">
        <v>62</v>
      </c>
      <c r="CW57" s="1279"/>
      <c r="CX57" s="1279"/>
      <c r="CY57" s="1279"/>
      <c r="CZ57" s="1279"/>
      <c r="DA57" s="1279"/>
      <c r="DB57" s="1279"/>
      <c r="DC57" s="1279"/>
      <c r="DD57" s="1319"/>
      <c r="DE57" s="1314"/>
    </row>
    <row r="58" spans="1:109" s="1308" customFormat="1" ht="13.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c r="B63" s="1312" t="s">
        <v>626</v>
      </c>
    </row>
    <row r="64" spans="1:109" ht="13.5">
      <c r="B64" s="1272"/>
      <c r="G64" s="1309"/>
      <c r="I64" s="1311"/>
      <c r="J64" s="1311"/>
      <c r="K64" s="1311"/>
      <c r="L64" s="1311"/>
      <c r="M64" s="1311"/>
      <c r="N64" s="1310"/>
      <c r="AM64" s="1309"/>
      <c r="AN64" s="1309" t="s">
        <v>625</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c r="B65" s="1272"/>
      <c r="AN65" s="1307" t="s">
        <v>624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c r="B71" s="1272"/>
      <c r="G71" s="1294"/>
      <c r="I71" s="1297"/>
      <c r="J71" s="1296"/>
      <c r="K71" s="1296"/>
      <c r="L71" s="1295"/>
      <c r="M71" s="1296"/>
      <c r="N71" s="1295"/>
      <c r="AM71" s="1294"/>
      <c r="AN71" s="1271" t="s">
        <v>623</v>
      </c>
    </row>
    <row r="72" spans="2:107" ht="13.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566</v>
      </c>
      <c r="BQ72" s="1281"/>
      <c r="BR72" s="1281"/>
      <c r="BS72" s="1281"/>
      <c r="BT72" s="1281"/>
      <c r="BU72" s="1281"/>
      <c r="BV72" s="1281"/>
      <c r="BW72" s="1281"/>
      <c r="BX72" s="1281" t="s">
        <v>567</v>
      </c>
      <c r="BY72" s="1281"/>
      <c r="BZ72" s="1281"/>
      <c r="CA72" s="1281"/>
      <c r="CB72" s="1281"/>
      <c r="CC72" s="1281"/>
      <c r="CD72" s="1281"/>
      <c r="CE72" s="1281"/>
      <c r="CF72" s="1281" t="s">
        <v>568</v>
      </c>
      <c r="CG72" s="1281"/>
      <c r="CH72" s="1281"/>
      <c r="CI72" s="1281"/>
      <c r="CJ72" s="1281"/>
      <c r="CK72" s="1281"/>
      <c r="CL72" s="1281"/>
      <c r="CM72" s="1281"/>
      <c r="CN72" s="1281" t="s">
        <v>569</v>
      </c>
      <c r="CO72" s="1281"/>
      <c r="CP72" s="1281"/>
      <c r="CQ72" s="1281"/>
      <c r="CR72" s="1281"/>
      <c r="CS72" s="1281"/>
      <c r="CT72" s="1281"/>
      <c r="CU72" s="1281"/>
      <c r="CV72" s="1281" t="s">
        <v>570</v>
      </c>
      <c r="CW72" s="1281"/>
      <c r="CX72" s="1281"/>
      <c r="CY72" s="1281"/>
      <c r="CZ72" s="1281"/>
      <c r="DA72" s="1281"/>
      <c r="DB72" s="1281"/>
      <c r="DC72" s="1281"/>
    </row>
    <row r="73" spans="2:107" ht="13.5">
      <c r="B73" s="1272"/>
      <c r="G73" s="1288"/>
      <c r="H73" s="1288"/>
      <c r="I73" s="1288"/>
      <c r="J73" s="1288"/>
      <c r="K73" s="1285"/>
      <c r="L73" s="1285"/>
      <c r="M73" s="1285"/>
      <c r="N73" s="1285"/>
      <c r="AM73" s="1286"/>
      <c r="AN73" s="1280" t="s">
        <v>622</v>
      </c>
      <c r="AO73" s="1280"/>
      <c r="AP73" s="1280"/>
      <c r="AQ73" s="1280"/>
      <c r="AR73" s="1280"/>
      <c r="AS73" s="1280"/>
      <c r="AT73" s="1280"/>
      <c r="AU73" s="1280"/>
      <c r="AV73" s="1280"/>
      <c r="AW73" s="1280"/>
      <c r="AX73" s="1280"/>
      <c r="AY73" s="1280"/>
      <c r="AZ73" s="1280"/>
      <c r="BA73" s="1280"/>
      <c r="BB73" s="1280" t="s">
        <v>620</v>
      </c>
      <c r="BC73" s="1280"/>
      <c r="BD73" s="1280"/>
      <c r="BE73" s="1280"/>
      <c r="BF73" s="1280"/>
      <c r="BG73" s="1280"/>
      <c r="BH73" s="1280"/>
      <c r="BI73" s="1280"/>
      <c r="BJ73" s="1280"/>
      <c r="BK73" s="1280"/>
      <c r="BL73" s="1280"/>
      <c r="BM73" s="1280"/>
      <c r="BN73" s="1280"/>
      <c r="BO73" s="1280"/>
      <c r="BP73" s="1279">
        <v>61.2</v>
      </c>
      <c r="BQ73" s="1279"/>
      <c r="BR73" s="1279"/>
      <c r="BS73" s="1279"/>
      <c r="BT73" s="1279"/>
      <c r="BU73" s="1279"/>
      <c r="BV73" s="1279"/>
      <c r="BW73" s="1279"/>
      <c r="BX73" s="1279">
        <v>65</v>
      </c>
      <c r="BY73" s="1279"/>
      <c r="BZ73" s="1279"/>
      <c r="CA73" s="1279"/>
      <c r="CB73" s="1279"/>
      <c r="CC73" s="1279"/>
      <c r="CD73" s="1279"/>
      <c r="CE73" s="1279"/>
      <c r="CF73" s="1279">
        <v>57.5</v>
      </c>
      <c r="CG73" s="1279"/>
      <c r="CH73" s="1279"/>
      <c r="CI73" s="1279"/>
      <c r="CJ73" s="1279"/>
      <c r="CK73" s="1279"/>
      <c r="CL73" s="1279"/>
      <c r="CM73" s="1279"/>
      <c r="CN73" s="1279">
        <v>58.2</v>
      </c>
      <c r="CO73" s="1279"/>
      <c r="CP73" s="1279"/>
      <c r="CQ73" s="1279"/>
      <c r="CR73" s="1279"/>
      <c r="CS73" s="1279"/>
      <c r="CT73" s="1279"/>
      <c r="CU73" s="1279"/>
      <c r="CV73" s="1279">
        <v>64.099999999999994</v>
      </c>
      <c r="CW73" s="1279"/>
      <c r="CX73" s="1279"/>
      <c r="CY73" s="1279"/>
      <c r="CZ73" s="1279"/>
      <c r="DA73" s="1279"/>
      <c r="DB73" s="1279"/>
      <c r="DC73" s="1279"/>
    </row>
    <row r="74" spans="2:107" ht="13.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619</v>
      </c>
      <c r="BC75" s="1280"/>
      <c r="BD75" s="1280"/>
      <c r="BE75" s="1280"/>
      <c r="BF75" s="1280"/>
      <c r="BG75" s="1280"/>
      <c r="BH75" s="1280"/>
      <c r="BI75" s="1280"/>
      <c r="BJ75" s="1280"/>
      <c r="BK75" s="1280"/>
      <c r="BL75" s="1280"/>
      <c r="BM75" s="1280"/>
      <c r="BN75" s="1280"/>
      <c r="BO75" s="1280"/>
      <c r="BP75" s="1279">
        <v>9.1</v>
      </c>
      <c r="BQ75" s="1279"/>
      <c r="BR75" s="1279"/>
      <c r="BS75" s="1279"/>
      <c r="BT75" s="1279"/>
      <c r="BU75" s="1279"/>
      <c r="BV75" s="1279"/>
      <c r="BW75" s="1279"/>
      <c r="BX75" s="1279">
        <v>7.9</v>
      </c>
      <c r="BY75" s="1279"/>
      <c r="BZ75" s="1279"/>
      <c r="CA75" s="1279"/>
      <c r="CB75" s="1279"/>
      <c r="CC75" s="1279"/>
      <c r="CD75" s="1279"/>
      <c r="CE75" s="1279"/>
      <c r="CF75" s="1279">
        <v>7.6</v>
      </c>
      <c r="CG75" s="1279"/>
      <c r="CH75" s="1279"/>
      <c r="CI75" s="1279"/>
      <c r="CJ75" s="1279"/>
      <c r="CK75" s="1279"/>
      <c r="CL75" s="1279"/>
      <c r="CM75" s="1279"/>
      <c r="CN75" s="1279">
        <v>7.9</v>
      </c>
      <c r="CO75" s="1279"/>
      <c r="CP75" s="1279"/>
      <c r="CQ75" s="1279"/>
      <c r="CR75" s="1279"/>
      <c r="CS75" s="1279"/>
      <c r="CT75" s="1279"/>
      <c r="CU75" s="1279"/>
      <c r="CV75" s="1279">
        <v>8.3000000000000007</v>
      </c>
      <c r="CW75" s="1279"/>
      <c r="CX75" s="1279"/>
      <c r="CY75" s="1279"/>
      <c r="CZ75" s="1279"/>
      <c r="DA75" s="1279"/>
      <c r="DB75" s="1279"/>
      <c r="DC75" s="1279"/>
    </row>
    <row r="76" spans="2:107" ht="13.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c r="B77" s="1272"/>
      <c r="G77" s="1284"/>
      <c r="H77" s="1284"/>
      <c r="I77" s="1284"/>
      <c r="J77" s="1284"/>
      <c r="K77" s="1285"/>
      <c r="L77" s="1285"/>
      <c r="M77" s="1285"/>
      <c r="N77" s="1285"/>
      <c r="AN77" s="1281" t="s">
        <v>621</v>
      </c>
      <c r="AO77" s="1281"/>
      <c r="AP77" s="1281"/>
      <c r="AQ77" s="1281"/>
      <c r="AR77" s="1281"/>
      <c r="AS77" s="1281"/>
      <c r="AT77" s="1281"/>
      <c r="AU77" s="1281"/>
      <c r="AV77" s="1281"/>
      <c r="AW77" s="1281"/>
      <c r="AX77" s="1281"/>
      <c r="AY77" s="1281"/>
      <c r="AZ77" s="1281"/>
      <c r="BA77" s="1281"/>
      <c r="BB77" s="1280" t="s">
        <v>620</v>
      </c>
      <c r="BC77" s="1280"/>
      <c r="BD77" s="1280"/>
      <c r="BE77" s="1280"/>
      <c r="BF77" s="1280"/>
      <c r="BG77" s="1280"/>
      <c r="BH77" s="1280"/>
      <c r="BI77" s="1280"/>
      <c r="BJ77" s="1280"/>
      <c r="BK77" s="1280"/>
      <c r="BL77" s="1280"/>
      <c r="BM77" s="1280"/>
      <c r="BN77" s="1280"/>
      <c r="BO77" s="1280"/>
      <c r="BP77" s="1279">
        <v>58.5</v>
      </c>
      <c r="BQ77" s="1279"/>
      <c r="BR77" s="1279"/>
      <c r="BS77" s="1279"/>
      <c r="BT77" s="1279"/>
      <c r="BU77" s="1279"/>
      <c r="BV77" s="1279"/>
      <c r="BW77" s="1279"/>
      <c r="BX77" s="1279">
        <v>54.6</v>
      </c>
      <c r="BY77" s="1279"/>
      <c r="BZ77" s="1279"/>
      <c r="CA77" s="1279"/>
      <c r="CB77" s="1279"/>
      <c r="CC77" s="1279"/>
      <c r="CD77" s="1279"/>
      <c r="CE77" s="1279"/>
      <c r="CF77" s="1279">
        <v>53.2</v>
      </c>
      <c r="CG77" s="1279"/>
      <c r="CH77" s="1279"/>
      <c r="CI77" s="1279"/>
      <c r="CJ77" s="1279"/>
      <c r="CK77" s="1279"/>
      <c r="CL77" s="1279"/>
      <c r="CM77" s="1279"/>
      <c r="CN77" s="1279">
        <v>47.9</v>
      </c>
      <c r="CO77" s="1279"/>
      <c r="CP77" s="1279"/>
      <c r="CQ77" s="1279"/>
      <c r="CR77" s="1279"/>
      <c r="CS77" s="1279"/>
      <c r="CT77" s="1279"/>
      <c r="CU77" s="1279"/>
      <c r="CV77" s="1279">
        <v>49</v>
      </c>
      <c r="CW77" s="1279"/>
      <c r="CX77" s="1279"/>
      <c r="CY77" s="1279"/>
      <c r="CZ77" s="1279"/>
      <c r="DA77" s="1279"/>
      <c r="DB77" s="1279"/>
      <c r="DC77" s="1279"/>
    </row>
    <row r="78" spans="2:107" ht="13.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619</v>
      </c>
      <c r="BC79" s="1280"/>
      <c r="BD79" s="1280"/>
      <c r="BE79" s="1280"/>
      <c r="BF79" s="1280"/>
      <c r="BG79" s="1280"/>
      <c r="BH79" s="1280"/>
      <c r="BI79" s="1280"/>
      <c r="BJ79" s="1280"/>
      <c r="BK79" s="1280"/>
      <c r="BL79" s="1280"/>
      <c r="BM79" s="1280"/>
      <c r="BN79" s="1280"/>
      <c r="BO79" s="1280"/>
      <c r="BP79" s="1279">
        <v>10.7</v>
      </c>
      <c r="BQ79" s="1279"/>
      <c r="BR79" s="1279"/>
      <c r="BS79" s="1279"/>
      <c r="BT79" s="1279"/>
      <c r="BU79" s="1279"/>
      <c r="BV79" s="1279"/>
      <c r="BW79" s="1279"/>
      <c r="BX79" s="1279">
        <v>10</v>
      </c>
      <c r="BY79" s="1279"/>
      <c r="BZ79" s="1279"/>
      <c r="CA79" s="1279"/>
      <c r="CB79" s="1279"/>
      <c r="CC79" s="1279"/>
      <c r="CD79" s="1279"/>
      <c r="CE79" s="1279"/>
      <c r="CF79" s="1279">
        <v>9.8000000000000007</v>
      </c>
      <c r="CG79" s="1279"/>
      <c r="CH79" s="1279"/>
      <c r="CI79" s="1279"/>
      <c r="CJ79" s="1279"/>
      <c r="CK79" s="1279"/>
      <c r="CL79" s="1279"/>
      <c r="CM79" s="1279"/>
      <c r="CN79" s="1279">
        <v>9.6</v>
      </c>
      <c r="CO79" s="1279"/>
      <c r="CP79" s="1279"/>
      <c r="CQ79" s="1279"/>
      <c r="CR79" s="1279"/>
      <c r="CS79" s="1279"/>
      <c r="CT79" s="1279"/>
      <c r="CU79" s="1279"/>
      <c r="CV79" s="1279">
        <v>9.5</v>
      </c>
      <c r="CW79" s="1279"/>
      <c r="CX79" s="1279"/>
      <c r="CY79" s="1279"/>
      <c r="CZ79" s="1279"/>
      <c r="DA79" s="1279"/>
      <c r="DB79" s="1279"/>
      <c r="DC79" s="1279"/>
    </row>
    <row r="80" spans="2:107" ht="13.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c r="B81" s="1272"/>
    </row>
    <row r="82" spans="2:109" ht="17.2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c r="DD84" s="1271"/>
      <c r="DE84" s="1271"/>
    </row>
    <row r="85" spans="2:109" ht="13.5">
      <c r="DD85" s="1271"/>
      <c r="DE85" s="1271"/>
    </row>
    <row r="86" spans="2:109" ht="13.5" hidden="1">
      <c r="DD86" s="1271"/>
      <c r="DE86" s="1271"/>
    </row>
    <row r="87" spans="2:109" ht="13.5" hidden="1">
      <c r="K87" s="1274"/>
      <c r="AQ87" s="1274"/>
      <c r="BC87" s="1274"/>
      <c r="BO87" s="1274"/>
      <c r="CA87" s="1274"/>
      <c r="CM87" s="1274"/>
      <c r="CY87" s="1274"/>
      <c r="DD87" s="1271"/>
      <c r="DE87" s="1271"/>
    </row>
    <row r="88" spans="2:109" ht="13.5" hidden="1">
      <c r="DD88" s="1271"/>
      <c r="DE88" s="1271"/>
    </row>
    <row r="89" spans="2:109" ht="13.5" hidden="1">
      <c r="DD89" s="1271"/>
      <c r="DE89" s="1271"/>
    </row>
    <row r="90" spans="2:109" ht="13.5" hidden="1">
      <c r="DD90" s="1271"/>
      <c r="DE90" s="1271"/>
    </row>
    <row r="91" spans="2:109" ht="13.5" hidden="1">
      <c r="DD91" s="1271"/>
      <c r="DE91" s="1271"/>
    </row>
    <row r="92" spans="2:109" ht="13.5" hidden="1" customHeight="1">
      <c r="DD92" s="1271"/>
      <c r="DE92" s="1271"/>
    </row>
    <row r="93" spans="2:109" ht="13.5" hidden="1" customHeight="1">
      <c r="DD93" s="1271"/>
      <c r="DE93" s="1271"/>
    </row>
    <row r="94" spans="2:109" ht="13.5" hidden="1" customHeight="1">
      <c r="DD94" s="1271"/>
      <c r="DE94" s="1271"/>
    </row>
    <row r="95" spans="2:109" ht="13.5" hidden="1" customHeight="1">
      <c r="DD95" s="1271"/>
      <c r="DE95" s="1271"/>
    </row>
    <row r="96" spans="2:109" ht="13.5" hidden="1" customHeight="1">
      <c r="DD96" s="1271"/>
      <c r="DE96" s="1271"/>
    </row>
    <row r="97" s="1271" customFormat="1" ht="13.5" hidden="1" customHeight="1"/>
    <row r="98" s="1271" customFormat="1" ht="13.5" hidden="1" customHeight="1"/>
    <row r="99" s="1271" customFormat="1" ht="13.5" hidden="1" customHeight="1"/>
    <row r="100" s="1271" customFormat="1" ht="13.5" hidden="1" customHeight="1"/>
    <row r="101" s="1271" customFormat="1" ht="13.5" hidden="1" customHeight="1"/>
    <row r="102" s="1271" customFormat="1" ht="13.5" hidden="1" customHeight="1"/>
    <row r="103" s="1271" customFormat="1" ht="13.5" hidden="1" customHeight="1"/>
    <row r="104" s="1271" customFormat="1" ht="13.5" hidden="1" customHeight="1"/>
    <row r="105" s="1271" customFormat="1" ht="13.5" hidden="1" customHeight="1"/>
    <row r="106" s="1271" customFormat="1" ht="13.5" hidden="1" customHeight="1"/>
    <row r="107" s="1271" customFormat="1" ht="13.5" hidden="1" customHeight="1"/>
    <row r="108" s="1271" customFormat="1" ht="13.5" hidden="1" customHeight="1"/>
    <row r="109" s="1271" customFormat="1" ht="13.5" hidden="1" customHeight="1"/>
    <row r="110" s="1271" customFormat="1" ht="13.5" hidden="1" customHeight="1"/>
    <row r="111" s="1271" customFormat="1" ht="13.5" hidden="1" customHeight="1"/>
    <row r="112" s="1271" customFormat="1" ht="13.5" hidden="1" customHeight="1"/>
    <row r="113" s="1271" customFormat="1" ht="13.5" hidden="1" customHeight="1"/>
    <row r="114" s="1271" customFormat="1" ht="13.5" hidden="1" customHeight="1"/>
    <row r="115" s="1271" customFormat="1" ht="13.5" hidden="1" customHeight="1"/>
    <row r="116" s="1271" customFormat="1" ht="13.5" hidden="1" customHeight="1"/>
    <row r="117" s="1271" customFormat="1" ht="13.5" hidden="1" customHeight="1"/>
    <row r="118" s="1271" customFormat="1" ht="13.5" hidden="1" customHeight="1"/>
    <row r="119" s="1271" customFormat="1" ht="13.5" hidden="1" customHeight="1"/>
    <row r="120" s="1271" customFormat="1" ht="13.5" hidden="1" customHeight="1"/>
    <row r="121" s="1271" customFormat="1" ht="13.5" hidden="1" customHeight="1"/>
    <row r="122" s="1271" customFormat="1" ht="13.5" hidden="1" customHeight="1"/>
    <row r="123" s="1271" customFormat="1" ht="13.5" hidden="1" customHeight="1"/>
    <row r="124" s="1271" customFormat="1" ht="13.5" hidden="1" customHeight="1"/>
    <row r="125" s="1271" customFormat="1" ht="13.5" hidden="1" customHeight="1"/>
    <row r="126" s="1271" customFormat="1" ht="13.5" hidden="1" customHeight="1"/>
    <row r="127" s="1271" customFormat="1" ht="13.5" hidden="1" customHeight="1"/>
    <row r="128" s="1271" customFormat="1" ht="13.5" hidden="1" customHeight="1"/>
    <row r="129" s="1271" customFormat="1" ht="13.5" hidden="1" customHeight="1"/>
    <row r="130" s="1271" customFormat="1" ht="13.5" hidden="1" customHeight="1"/>
    <row r="131" s="1271" customFormat="1" ht="13.5" hidden="1" customHeight="1"/>
    <row r="132" s="1271" customFormat="1" ht="13.5" hidden="1" customHeight="1"/>
    <row r="133" s="1271" customFormat="1" ht="13.5" hidden="1" customHeight="1"/>
    <row r="134" s="1271" customFormat="1" ht="13.5" hidden="1" customHeight="1"/>
    <row r="135" s="1271" customFormat="1" ht="13.5" hidden="1" customHeight="1"/>
    <row r="136" s="1271" customFormat="1" ht="13.5" hidden="1" customHeight="1"/>
    <row r="137" s="1271" customFormat="1" ht="13.5" hidden="1" customHeight="1"/>
    <row r="138" s="1271" customFormat="1" ht="13.5" hidden="1" customHeight="1"/>
    <row r="139" s="1271" customFormat="1" ht="13.5" hidden="1" customHeight="1"/>
    <row r="140" s="1271" customFormat="1" ht="13.5" hidden="1" customHeight="1"/>
    <row r="141" s="1271" customFormat="1" ht="13.5" hidden="1" customHeight="1"/>
    <row r="142" s="1271" customFormat="1" ht="13.5" hidden="1" customHeight="1"/>
    <row r="143" s="1271" customFormat="1" ht="13.5" hidden="1" customHeight="1"/>
    <row r="144" s="1271" customFormat="1" ht="13.5" hidden="1" customHeight="1"/>
    <row r="145" s="1271" customFormat="1" ht="13.5" hidden="1" customHeight="1"/>
    <row r="146" s="1271" customFormat="1" ht="13.5" hidden="1" customHeight="1"/>
    <row r="147" s="1271" customFormat="1" ht="13.5" hidden="1" customHeight="1"/>
    <row r="148" s="1271" customFormat="1" ht="13.5" hidden="1" customHeight="1"/>
    <row r="149" s="1271" customFormat="1" ht="13.5" hidden="1" customHeight="1"/>
    <row r="150" s="1271" customFormat="1" ht="13.5" hidden="1" customHeight="1"/>
    <row r="151" s="1271" customFormat="1" ht="13.5" hidden="1" customHeight="1"/>
    <row r="152" s="1271" customFormat="1" ht="13.5" hidden="1" customHeight="1"/>
    <row r="153" s="1271" customFormat="1" ht="13.5" hidden="1" customHeight="1"/>
    <row r="154" s="1271" customFormat="1" ht="13.5" hidden="1" customHeight="1"/>
    <row r="155" s="1271" customFormat="1" ht="13.5" hidden="1" customHeight="1"/>
    <row r="156" s="1271" customFormat="1" ht="13.5" hidden="1" customHeight="1"/>
    <row r="157" s="1271" customFormat="1" ht="13.5" hidden="1" customHeight="1"/>
    <row r="158" s="1271" customFormat="1" ht="13.5" hidden="1" customHeight="1"/>
    <row r="159" s="1271" customFormat="1" ht="13.5" hidden="1" customHeight="1"/>
    <row r="160" s="1271" customFormat="1" ht="13.5" hidden="1" customHeight="1"/>
  </sheetData>
  <sheetProtection algorithmName="SHA-512" hashValue="NRyWKFxQguhGgBFohR6Rp/Ht44lLbMq2GXBIDaVsjO/hfCdmP+9U4iUOh+IQ/qD12OuKtRDhveFGT9tlhO9WMg==" saltValue="vUpAELehZzBw71O41tSzz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0" zoomScaleNormal="70" zoomScaleSheetLayoutView="70" workbookViewId="0">
      <selection activeCell="BK92" sqref="BK92"/>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512</v>
      </c>
    </row>
  </sheetData>
  <sheetProtection algorithmName="SHA-512" hashValue="fJx1nE977/fCvBEpz967D2qJf8mVwTNR743HO7gxPSI4hfj43dUL9qlUEdKauZrzTVEK2aIfy3+MNN67kQQ5Yg==" saltValue="QJjuAzoSp06buMtM4F/tX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M51" zoomScale="85" zoomScaleNormal="85" zoomScaleSheetLayoutView="55" workbookViewId="0">
      <selection activeCell="AE87" sqref="AE87"/>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512</v>
      </c>
    </row>
  </sheetData>
  <sheetProtection algorithmName="SHA-512" hashValue="GEXOk70AhDkhlAD1R/FJe+Z2yFyeLD1kgH2tIO6H2IZGVZBldrrJKcBmOfJOtSn8ohrlTEojtGabb4U+lwSdhA==" saltValue="7QoN4KqH+pB0FIfprvD4E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563</v>
      </c>
      <c r="G2" s="157"/>
      <c r="H2" s="158"/>
    </row>
    <row r="3" spans="1:8">
      <c r="A3" s="154" t="s">
        <v>556</v>
      </c>
      <c r="B3" s="159"/>
      <c r="C3" s="160"/>
      <c r="D3" s="161">
        <v>98280</v>
      </c>
      <c r="E3" s="162"/>
      <c r="F3" s="163">
        <v>85459</v>
      </c>
      <c r="G3" s="164"/>
      <c r="H3" s="165"/>
    </row>
    <row r="4" spans="1:8">
      <c r="A4" s="166"/>
      <c r="B4" s="167"/>
      <c r="C4" s="168"/>
      <c r="D4" s="169">
        <v>80069</v>
      </c>
      <c r="E4" s="170"/>
      <c r="F4" s="171">
        <v>44378</v>
      </c>
      <c r="G4" s="172"/>
      <c r="H4" s="173"/>
    </row>
    <row r="5" spans="1:8">
      <c r="A5" s="154" t="s">
        <v>558</v>
      </c>
      <c r="B5" s="159"/>
      <c r="C5" s="160"/>
      <c r="D5" s="161">
        <v>81779</v>
      </c>
      <c r="E5" s="162"/>
      <c r="F5" s="163">
        <v>83280</v>
      </c>
      <c r="G5" s="164"/>
      <c r="H5" s="165"/>
    </row>
    <row r="6" spans="1:8">
      <c r="A6" s="166"/>
      <c r="B6" s="167"/>
      <c r="C6" s="168"/>
      <c r="D6" s="169">
        <v>69007</v>
      </c>
      <c r="E6" s="170"/>
      <c r="F6" s="171">
        <v>43123</v>
      </c>
      <c r="G6" s="172"/>
      <c r="H6" s="173"/>
    </row>
    <row r="7" spans="1:8">
      <c r="A7" s="154" t="s">
        <v>559</v>
      </c>
      <c r="B7" s="159"/>
      <c r="C7" s="160"/>
      <c r="D7" s="161">
        <v>66254</v>
      </c>
      <c r="E7" s="162"/>
      <c r="F7" s="163">
        <v>88968</v>
      </c>
      <c r="G7" s="164"/>
      <c r="H7" s="165"/>
    </row>
    <row r="8" spans="1:8">
      <c r="A8" s="166"/>
      <c r="B8" s="167"/>
      <c r="C8" s="168"/>
      <c r="D8" s="169">
        <v>38663</v>
      </c>
      <c r="E8" s="170"/>
      <c r="F8" s="171">
        <v>45482</v>
      </c>
      <c r="G8" s="172"/>
      <c r="H8" s="173"/>
    </row>
    <row r="9" spans="1:8">
      <c r="A9" s="154" t="s">
        <v>560</v>
      </c>
      <c r="B9" s="159"/>
      <c r="C9" s="160"/>
      <c r="D9" s="161">
        <v>65646</v>
      </c>
      <c r="E9" s="162"/>
      <c r="F9" s="163">
        <v>85173</v>
      </c>
      <c r="G9" s="164"/>
      <c r="H9" s="165"/>
    </row>
    <row r="10" spans="1:8">
      <c r="A10" s="166"/>
      <c r="B10" s="167"/>
      <c r="C10" s="168"/>
      <c r="D10" s="169">
        <v>12018</v>
      </c>
      <c r="E10" s="170"/>
      <c r="F10" s="171">
        <v>43913</v>
      </c>
      <c r="G10" s="172"/>
      <c r="H10" s="173"/>
    </row>
    <row r="11" spans="1:8">
      <c r="A11" s="154" t="s">
        <v>561</v>
      </c>
      <c r="B11" s="159"/>
      <c r="C11" s="160"/>
      <c r="D11" s="161">
        <v>115417</v>
      </c>
      <c r="E11" s="162"/>
      <c r="F11" s="163">
        <v>94081</v>
      </c>
      <c r="G11" s="164"/>
      <c r="H11" s="165"/>
    </row>
    <row r="12" spans="1:8">
      <c r="A12" s="166"/>
      <c r="B12" s="167"/>
      <c r="C12" s="174"/>
      <c r="D12" s="169">
        <v>12726</v>
      </c>
      <c r="E12" s="170"/>
      <c r="F12" s="171">
        <v>48949</v>
      </c>
      <c r="G12" s="172"/>
      <c r="H12" s="173"/>
    </row>
    <row r="13" spans="1:8">
      <c r="A13" s="154"/>
      <c r="B13" s="159"/>
      <c r="C13" s="175"/>
      <c r="D13" s="176">
        <v>85475</v>
      </c>
      <c r="E13" s="177"/>
      <c r="F13" s="178">
        <v>87392</v>
      </c>
      <c r="G13" s="179"/>
      <c r="H13" s="165"/>
    </row>
    <row r="14" spans="1:8">
      <c r="A14" s="166"/>
      <c r="B14" s="167"/>
      <c r="C14" s="168"/>
      <c r="D14" s="169">
        <v>42497</v>
      </c>
      <c r="E14" s="170"/>
      <c r="F14" s="171">
        <v>45169</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7.68</v>
      </c>
      <c r="C19" s="180">
        <f>ROUND(VALUE(SUBSTITUTE(実質収支比率等に係る経年分析!G$48,"▲","-")),2)</f>
        <v>7.12</v>
      </c>
      <c r="D19" s="180">
        <f>ROUND(VALUE(SUBSTITUTE(実質収支比率等に係る経年分析!H$48,"▲","-")),2)</f>
        <v>6.64</v>
      </c>
      <c r="E19" s="180">
        <f>ROUND(VALUE(SUBSTITUTE(実質収支比率等に係る経年分析!I$48,"▲","-")),2)</f>
        <v>5.68</v>
      </c>
      <c r="F19" s="180">
        <f>ROUND(VALUE(SUBSTITUTE(実質収支比率等に係る経年分析!J$48,"▲","-")),2)</f>
        <v>6.04</v>
      </c>
    </row>
    <row r="20" spans="1:11">
      <c r="A20" s="180" t="s">
        <v>54</v>
      </c>
      <c r="B20" s="180">
        <f>ROUND(VALUE(SUBSTITUTE(実質収支比率等に係る経年分析!F$47,"▲","-")),2)</f>
        <v>17.41</v>
      </c>
      <c r="C20" s="180">
        <f>ROUND(VALUE(SUBSTITUTE(実質収支比率等に係る経年分析!G$47,"▲","-")),2)</f>
        <v>16.170000000000002</v>
      </c>
      <c r="D20" s="180">
        <f>ROUND(VALUE(SUBSTITUTE(実質収支比率等に係る経年分析!H$47,"▲","-")),2)</f>
        <v>16.61</v>
      </c>
      <c r="E20" s="180">
        <f>ROUND(VALUE(SUBSTITUTE(実質収支比率等に係る経年分析!I$47,"▲","-")),2)</f>
        <v>16.78</v>
      </c>
      <c r="F20" s="180">
        <f>ROUND(VALUE(SUBSTITUTE(実質収支比率等に係る経年分析!J$47,"▲","-")),2)</f>
        <v>17.87</v>
      </c>
    </row>
    <row r="21" spans="1:11">
      <c r="A21" s="180" t="s">
        <v>55</v>
      </c>
      <c r="B21" s="180">
        <f>IF(ISNUMBER(VALUE(SUBSTITUTE(実質収支比率等に係る経年分析!F$49,"▲","-"))),ROUND(VALUE(SUBSTITUTE(実質収支比率等に係る経年分析!F$49,"▲","-")),2),NA())</f>
        <v>-1.68</v>
      </c>
      <c r="C21" s="180">
        <f>IF(ISNUMBER(VALUE(SUBSTITUTE(実質収支比率等に係る経年分析!G$49,"▲","-"))),ROUND(VALUE(SUBSTITUTE(実質収支比率等に係る経年分析!G$49,"▲","-")),2),NA())</f>
        <v>-2</v>
      </c>
      <c r="D21" s="180">
        <f>IF(ISNUMBER(VALUE(SUBSTITUTE(実質収支比率等に係る経年分析!H$49,"▲","-"))),ROUND(VALUE(SUBSTITUTE(実質収支比率等に係る経年分析!H$49,"▲","-")),2),NA())</f>
        <v>-0.67</v>
      </c>
      <c r="E21" s="180">
        <f>IF(ISNUMBER(VALUE(SUBSTITUTE(実質収支比率等に係る経年分析!I$49,"▲","-"))),ROUND(VALUE(SUBSTITUTE(実質収支比率等に係る経年分析!I$49,"▲","-")),2),NA())</f>
        <v>-1.03</v>
      </c>
      <c r="F21" s="180">
        <f>IF(ISNUMBER(VALUE(SUBSTITUTE(実質収支比率等に係る経年分析!J$49,"▲","-"))),ROUND(VALUE(SUBSTITUTE(実質収支比率等に係る経年分析!J$49,"▲","-")),2),NA())</f>
        <v>1.41</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簡易水道特別会計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特定環境保全公共下水道特別会計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c r="A32" s="181" t="str">
        <f>IF(連結実質赤字比率に係る赤字・黒字の構成分析!C$38="",NA(),連結実質赤字比率に係る赤字・黒字の構成分析!C$38)</f>
        <v>公共下水道特別会計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c r="A33" s="181" t="str">
        <f>IF(連結実質赤字比率に係る赤字・黒字の構成分析!C$37="",NA(),連結実質赤字比率に係る赤字・黒字の構成分析!C$37)</f>
        <v>国民健康保険特別会計（事業勘定）</v>
      </c>
      <c r="B33" s="181">
        <f>IF(ROUND(VALUE(SUBSTITUTE(連結実質赤字比率に係る赤字・黒字の構成分析!F$37,"▲", "-")), 2) &lt; 0, ABS(ROUND(VALUE(SUBSTITUTE(連結実質赤字比率に係る赤字・黒字の構成分析!F$37,"▲", "-")), 2)), NA())</f>
        <v>0.17</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2.81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0.53</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0.56000000000000005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1.1399999999999999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0.67</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6.04</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8.44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9.2799999999999994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9.1999999999999993</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1723</v>
      </c>
      <c r="E42" s="182"/>
      <c r="F42" s="182"/>
      <c r="G42" s="182">
        <f>'実質公債費比率（分子）の構造'!L$52</f>
        <v>1736</v>
      </c>
      <c r="H42" s="182"/>
      <c r="I42" s="182"/>
      <c r="J42" s="182">
        <f>'実質公債費比率（分子）の構造'!M$52</f>
        <v>1724</v>
      </c>
      <c r="K42" s="182"/>
      <c r="L42" s="182"/>
      <c r="M42" s="182">
        <f>'実質公債費比率（分子）の構造'!N$52</f>
        <v>1722</v>
      </c>
      <c r="N42" s="182"/>
      <c r="O42" s="182"/>
      <c r="P42" s="182">
        <f>'実質公債費比率（分子）の構造'!O$52</f>
        <v>1786</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23</v>
      </c>
      <c r="C44" s="182"/>
      <c r="D44" s="182"/>
      <c r="E44" s="182">
        <f>'実質公債費比率（分子）の構造'!L$50</f>
        <v>22</v>
      </c>
      <c r="F44" s="182"/>
      <c r="G44" s="182"/>
      <c r="H44" s="182">
        <f>'実質公債費比率（分子）の構造'!M$50</f>
        <v>7</v>
      </c>
      <c r="I44" s="182"/>
      <c r="J44" s="182"/>
      <c r="K44" s="182">
        <f>'実質公債費比率（分子）の構造'!N$50</f>
        <v>6</v>
      </c>
      <c r="L44" s="182"/>
      <c r="M44" s="182"/>
      <c r="N44" s="182">
        <f>'実質公債費比率（分子）の構造'!O$50</f>
        <v>5</v>
      </c>
      <c r="O44" s="182"/>
      <c r="P44" s="182"/>
    </row>
    <row r="45" spans="1:16">
      <c r="A45" s="182" t="s">
        <v>65</v>
      </c>
      <c r="B45" s="182">
        <f>'実質公債費比率（分子）の構造'!K$49</f>
        <v>91</v>
      </c>
      <c r="C45" s="182"/>
      <c r="D45" s="182"/>
      <c r="E45" s="182">
        <f>'実質公債費比率（分子）の構造'!L$49</f>
        <v>102</v>
      </c>
      <c r="F45" s="182"/>
      <c r="G45" s="182"/>
      <c r="H45" s="182">
        <f>'実質公債費比率（分子）の構造'!M$49</f>
        <v>108</v>
      </c>
      <c r="I45" s="182"/>
      <c r="J45" s="182"/>
      <c r="K45" s="182">
        <f>'実質公債費比率（分子）の構造'!N$49</f>
        <v>111</v>
      </c>
      <c r="L45" s="182"/>
      <c r="M45" s="182"/>
      <c r="N45" s="182">
        <f>'実質公債費比率（分子）の構造'!O$49</f>
        <v>113</v>
      </c>
      <c r="O45" s="182"/>
      <c r="P45" s="182"/>
    </row>
    <row r="46" spans="1:16">
      <c r="A46" s="182" t="s">
        <v>66</v>
      </c>
      <c r="B46" s="182">
        <f>'実質公債費比率（分子）の構造'!K$48</f>
        <v>530</v>
      </c>
      <c r="C46" s="182"/>
      <c r="D46" s="182"/>
      <c r="E46" s="182">
        <f>'実質公債費比率（分子）の構造'!L$48</f>
        <v>574</v>
      </c>
      <c r="F46" s="182"/>
      <c r="G46" s="182"/>
      <c r="H46" s="182">
        <f>'実質公債費比率（分子）の構造'!M$48</f>
        <v>624</v>
      </c>
      <c r="I46" s="182"/>
      <c r="J46" s="182"/>
      <c r="K46" s="182">
        <f>'実質公債費比率（分子）の構造'!N$48</f>
        <v>704</v>
      </c>
      <c r="L46" s="182"/>
      <c r="M46" s="182"/>
      <c r="N46" s="182">
        <f>'実質公債費比率（分子）の構造'!O$48</f>
        <v>696</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1772</v>
      </c>
      <c r="C49" s="182"/>
      <c r="D49" s="182"/>
      <c r="E49" s="182">
        <f>'実質公債費比率（分子）の構造'!L$45</f>
        <v>1704</v>
      </c>
      <c r="F49" s="182"/>
      <c r="G49" s="182"/>
      <c r="H49" s="182">
        <f>'実質公債費比率（分子）の構造'!M$45</f>
        <v>1711</v>
      </c>
      <c r="I49" s="182"/>
      <c r="J49" s="182"/>
      <c r="K49" s="182">
        <f>'実質公債費比率（分子）の構造'!N$45</f>
        <v>1642</v>
      </c>
      <c r="L49" s="182"/>
      <c r="M49" s="182"/>
      <c r="N49" s="182">
        <f>'実質公債費比率（分子）の構造'!O$45</f>
        <v>1705</v>
      </c>
      <c r="O49" s="182"/>
      <c r="P49" s="182"/>
    </row>
    <row r="50" spans="1:16">
      <c r="A50" s="182" t="s">
        <v>70</v>
      </c>
      <c r="B50" s="182" t="e">
        <f>NA()</f>
        <v>#N/A</v>
      </c>
      <c r="C50" s="182">
        <f>IF(ISNUMBER('実質公債費比率（分子）の構造'!K$53),'実質公債費比率（分子）の構造'!K$53,NA())</f>
        <v>693</v>
      </c>
      <c r="D50" s="182" t="e">
        <f>NA()</f>
        <v>#N/A</v>
      </c>
      <c r="E50" s="182" t="e">
        <f>NA()</f>
        <v>#N/A</v>
      </c>
      <c r="F50" s="182">
        <f>IF(ISNUMBER('実質公債費比率（分子）の構造'!L$53),'実質公債費比率（分子）の構造'!L$53,NA())</f>
        <v>666</v>
      </c>
      <c r="G50" s="182" t="e">
        <f>NA()</f>
        <v>#N/A</v>
      </c>
      <c r="H50" s="182" t="e">
        <f>NA()</f>
        <v>#N/A</v>
      </c>
      <c r="I50" s="182">
        <f>IF(ISNUMBER('実質公債費比率（分子）の構造'!M$53),'実質公債費比率（分子）の構造'!M$53,NA())</f>
        <v>726</v>
      </c>
      <c r="J50" s="182" t="e">
        <f>NA()</f>
        <v>#N/A</v>
      </c>
      <c r="K50" s="182" t="e">
        <f>NA()</f>
        <v>#N/A</v>
      </c>
      <c r="L50" s="182">
        <f>IF(ISNUMBER('実質公債費比率（分子）の構造'!N$53),'実質公債費比率（分子）の構造'!N$53,NA())</f>
        <v>741</v>
      </c>
      <c r="M50" s="182" t="e">
        <f>NA()</f>
        <v>#N/A</v>
      </c>
      <c r="N50" s="182" t="e">
        <f>NA()</f>
        <v>#N/A</v>
      </c>
      <c r="O50" s="182">
        <f>IF(ISNUMBER('実質公債費比率（分子）の構造'!O$53),'実質公債費比率（分子）の構造'!O$53,NA())</f>
        <v>733</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20539</v>
      </c>
      <c r="E56" s="181"/>
      <c r="F56" s="181"/>
      <c r="G56" s="181">
        <f>'将来負担比率（分子）の構造'!J$52</f>
        <v>21262</v>
      </c>
      <c r="H56" s="181"/>
      <c r="I56" s="181"/>
      <c r="J56" s="181">
        <f>'将来負担比率（分子）の構造'!K$52</f>
        <v>21584</v>
      </c>
      <c r="K56" s="181"/>
      <c r="L56" s="181"/>
      <c r="M56" s="181">
        <f>'将来負担比率（分子）の構造'!L$52</f>
        <v>21705</v>
      </c>
      <c r="N56" s="181"/>
      <c r="O56" s="181"/>
      <c r="P56" s="181">
        <f>'将来負担比率（分子）の構造'!M$52</f>
        <v>22107</v>
      </c>
    </row>
    <row r="57" spans="1:16">
      <c r="A57" s="181" t="s">
        <v>41</v>
      </c>
      <c r="B57" s="181"/>
      <c r="C57" s="181"/>
      <c r="D57" s="181">
        <f>'将来負担比率（分子）の構造'!I$51</f>
        <v>3</v>
      </c>
      <c r="E57" s="181"/>
      <c r="F57" s="181"/>
      <c r="G57" s="181">
        <f>'将来負担比率（分子）の構造'!J$51</f>
        <v>187</v>
      </c>
      <c r="H57" s="181"/>
      <c r="I57" s="181"/>
      <c r="J57" s="181">
        <f>'将来負担比率（分子）の構造'!K$51</f>
        <v>176</v>
      </c>
      <c r="K57" s="181"/>
      <c r="L57" s="181"/>
      <c r="M57" s="181">
        <f>'将来負担比率（分子）の構造'!L$51</f>
        <v>108</v>
      </c>
      <c r="N57" s="181"/>
      <c r="O57" s="181"/>
      <c r="P57" s="181">
        <f>'将来負担比率（分子）の構造'!M$51</f>
        <v>108</v>
      </c>
    </row>
    <row r="58" spans="1:16">
      <c r="A58" s="181" t="s">
        <v>40</v>
      </c>
      <c r="B58" s="181"/>
      <c r="C58" s="181"/>
      <c r="D58" s="181">
        <f>'将来負担比率（分子）の構造'!I$50</f>
        <v>4418</v>
      </c>
      <c r="E58" s="181"/>
      <c r="F58" s="181"/>
      <c r="G58" s="181">
        <f>'将来負担比率（分子）の構造'!J$50</f>
        <v>4044</v>
      </c>
      <c r="H58" s="181"/>
      <c r="I58" s="181"/>
      <c r="J58" s="181">
        <f>'将来負担比率（分子）の構造'!K$50</f>
        <v>3933</v>
      </c>
      <c r="K58" s="181"/>
      <c r="L58" s="181"/>
      <c r="M58" s="181">
        <f>'将来負担比率（分子）の構造'!L$50</f>
        <v>4205</v>
      </c>
      <c r="N58" s="181"/>
      <c r="O58" s="181"/>
      <c r="P58" s="181">
        <f>'将来負担比率（分子）の構造'!M$50</f>
        <v>4009</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2261</v>
      </c>
      <c r="C62" s="181"/>
      <c r="D62" s="181"/>
      <c r="E62" s="181">
        <f>'将来負担比率（分子）の構造'!J$45</f>
        <v>2156</v>
      </c>
      <c r="F62" s="181"/>
      <c r="G62" s="181"/>
      <c r="H62" s="181">
        <f>'将来負担比率（分子）の構造'!K$45</f>
        <v>1891</v>
      </c>
      <c r="I62" s="181"/>
      <c r="J62" s="181"/>
      <c r="K62" s="181">
        <f>'将来負担比率（分子）の構造'!L$45</f>
        <v>1713</v>
      </c>
      <c r="L62" s="181"/>
      <c r="M62" s="181"/>
      <c r="N62" s="181">
        <f>'将来負担比率（分子）の構造'!M$45</f>
        <v>1661</v>
      </c>
      <c r="O62" s="181"/>
      <c r="P62" s="181"/>
    </row>
    <row r="63" spans="1:16">
      <c r="A63" s="181" t="s">
        <v>33</v>
      </c>
      <c r="B63" s="181">
        <f>'将来負担比率（分子）の構造'!I$44</f>
        <v>798</v>
      </c>
      <c r="C63" s="181"/>
      <c r="D63" s="181"/>
      <c r="E63" s="181">
        <f>'将来負担比率（分子）の構造'!J$44</f>
        <v>714</v>
      </c>
      <c r="F63" s="181"/>
      <c r="G63" s="181"/>
      <c r="H63" s="181">
        <f>'将来負担比率（分子）の構造'!K$44</f>
        <v>698</v>
      </c>
      <c r="I63" s="181"/>
      <c r="J63" s="181"/>
      <c r="K63" s="181">
        <f>'将来負担比率（分子）の構造'!L$44</f>
        <v>720</v>
      </c>
      <c r="L63" s="181"/>
      <c r="M63" s="181"/>
      <c r="N63" s="181">
        <f>'将来負担比率（分子）の構造'!M$44</f>
        <v>664</v>
      </c>
      <c r="O63" s="181"/>
      <c r="P63" s="181"/>
    </row>
    <row r="64" spans="1:16">
      <c r="A64" s="181" t="s">
        <v>32</v>
      </c>
      <c r="B64" s="181">
        <f>'将来負担比率（分子）の構造'!I$43</f>
        <v>6897</v>
      </c>
      <c r="C64" s="181"/>
      <c r="D64" s="181"/>
      <c r="E64" s="181">
        <f>'将来負担比率（分子）の構造'!J$43</f>
        <v>6852</v>
      </c>
      <c r="F64" s="181"/>
      <c r="G64" s="181"/>
      <c r="H64" s="181">
        <f>'将来負担比率（分子）の構造'!K$43</f>
        <v>5976</v>
      </c>
      <c r="I64" s="181"/>
      <c r="J64" s="181"/>
      <c r="K64" s="181">
        <f>'将来負担比率（分子）の構造'!L$43</f>
        <v>6017</v>
      </c>
      <c r="L64" s="181"/>
      <c r="M64" s="181"/>
      <c r="N64" s="181">
        <f>'将来負担比率（分子）の構造'!M$43</f>
        <v>5737</v>
      </c>
      <c r="O64" s="181"/>
      <c r="P64" s="181"/>
    </row>
    <row r="65" spans="1:16">
      <c r="A65" s="181" t="s">
        <v>31</v>
      </c>
      <c r="B65" s="181">
        <f>'将来負担比率（分子）の構造'!I$42</f>
        <v>15</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20671</v>
      </c>
      <c r="C66" s="181"/>
      <c r="D66" s="181"/>
      <c r="E66" s="181">
        <f>'将来負担比率（分子）の構造'!J$41</f>
        <v>21739</v>
      </c>
      <c r="F66" s="181"/>
      <c r="G66" s="181"/>
      <c r="H66" s="181">
        <f>'将来負担比率（分子）の構造'!K$41</f>
        <v>22245</v>
      </c>
      <c r="I66" s="181"/>
      <c r="J66" s="181"/>
      <c r="K66" s="181">
        <f>'将来負担比率（分子）の構造'!L$41</f>
        <v>22687</v>
      </c>
      <c r="L66" s="181"/>
      <c r="M66" s="181"/>
      <c r="N66" s="181">
        <f>'将来負担比率（分子）の構造'!M$41</f>
        <v>23752</v>
      </c>
      <c r="O66" s="181"/>
      <c r="P66" s="181"/>
    </row>
    <row r="67" spans="1:16">
      <c r="A67" s="181" t="s">
        <v>74</v>
      </c>
      <c r="B67" s="181" t="e">
        <f>NA()</f>
        <v>#N/A</v>
      </c>
      <c r="C67" s="181">
        <f>IF(ISNUMBER('将来負担比率（分子）の構造'!I$53), IF('将来負担比率（分子）の構造'!I$53 &lt; 0, 0, '将来負担比率（分子）の構造'!I$53), NA())</f>
        <v>5683</v>
      </c>
      <c r="D67" s="181" t="e">
        <f>NA()</f>
        <v>#N/A</v>
      </c>
      <c r="E67" s="181" t="e">
        <f>NA()</f>
        <v>#N/A</v>
      </c>
      <c r="F67" s="181">
        <f>IF(ISNUMBER('将来負担比率（分子）の構造'!J$53), IF('将来負担比率（分子）の構造'!J$53 &lt; 0, 0, '将来負担比率（分子）の構造'!J$53), NA())</f>
        <v>5970</v>
      </c>
      <c r="G67" s="181" t="e">
        <f>NA()</f>
        <v>#N/A</v>
      </c>
      <c r="H67" s="181" t="e">
        <f>NA()</f>
        <v>#N/A</v>
      </c>
      <c r="I67" s="181">
        <f>IF(ISNUMBER('将来負担比率（分子）の構造'!K$53), IF('将来負担比率（分子）の構造'!K$53 &lt; 0, 0, '将来負担比率（分子）の構造'!K$53), NA())</f>
        <v>5116</v>
      </c>
      <c r="J67" s="181" t="e">
        <f>NA()</f>
        <v>#N/A</v>
      </c>
      <c r="K67" s="181" t="e">
        <f>NA()</f>
        <v>#N/A</v>
      </c>
      <c r="L67" s="181">
        <f>IF(ISNUMBER('将来負担比率（分子）の構造'!L$53), IF('将来負担比率（分子）の構造'!L$53 &lt; 0, 0, '将来負担比率（分子）の構造'!L$53), NA())</f>
        <v>5119</v>
      </c>
      <c r="M67" s="181" t="e">
        <f>NA()</f>
        <v>#N/A</v>
      </c>
      <c r="N67" s="181" t="e">
        <f>NA()</f>
        <v>#N/A</v>
      </c>
      <c r="O67" s="181">
        <f>IF(ISNUMBER('将来負担比率（分子）の構造'!M$53), IF('将来負担比率（分子）の構造'!M$53 &lt; 0, 0, '将来負担比率（分子）の構造'!M$53), NA())</f>
        <v>5589</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1761</v>
      </c>
      <c r="C72" s="185">
        <f>基金残高に係る経年分析!G55</f>
        <v>1761</v>
      </c>
      <c r="D72" s="185">
        <f>基金残高に係る経年分析!H55</f>
        <v>1872</v>
      </c>
    </row>
    <row r="73" spans="1:16">
      <c r="A73" s="184" t="s">
        <v>77</v>
      </c>
      <c r="B73" s="185">
        <f>基金残高に係る経年分析!F56</f>
        <v>241</v>
      </c>
      <c r="C73" s="185">
        <f>基金残高に係る経年分析!G56</f>
        <v>241</v>
      </c>
      <c r="D73" s="185">
        <f>基金残高に係る経年分析!H56</f>
        <v>241</v>
      </c>
    </row>
    <row r="74" spans="1:16">
      <c r="A74" s="184" t="s">
        <v>78</v>
      </c>
      <c r="B74" s="185">
        <f>基金残高に係る経年分析!F57</f>
        <v>1514</v>
      </c>
      <c r="C74" s="185">
        <f>基金残高に係る経年分析!G57</f>
        <v>1587</v>
      </c>
      <c r="D74" s="185">
        <f>基金残高に係る経年分析!H57</f>
        <v>1336</v>
      </c>
    </row>
  </sheetData>
  <sheetProtection algorithmName="SHA-512" hashValue="qj5L3FBKP1/EuJuwh5nIcZcZ7BbV5pmf2M1E83xnn5Zx/Y9DiYoJhDubvXleRwY2i/Rdz7+hpCTRCkaFNbUA+A==" saltValue="BotlVOKbKBfihecA2/oa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224</v>
      </c>
      <c r="C5" s="632"/>
      <c r="D5" s="632"/>
      <c r="E5" s="632"/>
      <c r="F5" s="632"/>
      <c r="G5" s="632"/>
      <c r="H5" s="632"/>
      <c r="I5" s="632"/>
      <c r="J5" s="632"/>
      <c r="K5" s="632"/>
      <c r="L5" s="632"/>
      <c r="M5" s="632"/>
      <c r="N5" s="632"/>
      <c r="O5" s="632"/>
      <c r="P5" s="632"/>
      <c r="Q5" s="633"/>
      <c r="R5" s="634">
        <v>3899099</v>
      </c>
      <c r="S5" s="635"/>
      <c r="T5" s="635"/>
      <c r="U5" s="635"/>
      <c r="V5" s="635"/>
      <c r="W5" s="635"/>
      <c r="X5" s="635"/>
      <c r="Y5" s="636"/>
      <c r="Z5" s="637">
        <v>19.100000000000001</v>
      </c>
      <c r="AA5" s="637"/>
      <c r="AB5" s="637"/>
      <c r="AC5" s="637"/>
      <c r="AD5" s="638">
        <v>3899099</v>
      </c>
      <c r="AE5" s="638"/>
      <c r="AF5" s="638"/>
      <c r="AG5" s="638"/>
      <c r="AH5" s="638"/>
      <c r="AI5" s="638"/>
      <c r="AJ5" s="638"/>
      <c r="AK5" s="638"/>
      <c r="AL5" s="639">
        <v>37.9</v>
      </c>
      <c r="AM5" s="640"/>
      <c r="AN5" s="640"/>
      <c r="AO5" s="641"/>
      <c r="AP5" s="631" t="s">
        <v>225</v>
      </c>
      <c r="AQ5" s="632"/>
      <c r="AR5" s="632"/>
      <c r="AS5" s="632"/>
      <c r="AT5" s="632"/>
      <c r="AU5" s="632"/>
      <c r="AV5" s="632"/>
      <c r="AW5" s="632"/>
      <c r="AX5" s="632"/>
      <c r="AY5" s="632"/>
      <c r="AZ5" s="632"/>
      <c r="BA5" s="632"/>
      <c r="BB5" s="632"/>
      <c r="BC5" s="632"/>
      <c r="BD5" s="632"/>
      <c r="BE5" s="632"/>
      <c r="BF5" s="633"/>
      <c r="BG5" s="645">
        <v>3899099</v>
      </c>
      <c r="BH5" s="646"/>
      <c r="BI5" s="646"/>
      <c r="BJ5" s="646"/>
      <c r="BK5" s="646"/>
      <c r="BL5" s="646"/>
      <c r="BM5" s="646"/>
      <c r="BN5" s="647"/>
      <c r="BO5" s="648">
        <v>100</v>
      </c>
      <c r="BP5" s="648"/>
      <c r="BQ5" s="648"/>
      <c r="BR5" s="648"/>
      <c r="BS5" s="649">
        <v>51168</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c r="B6" s="642" t="s">
        <v>229</v>
      </c>
      <c r="C6" s="643"/>
      <c r="D6" s="643"/>
      <c r="E6" s="643"/>
      <c r="F6" s="643"/>
      <c r="G6" s="643"/>
      <c r="H6" s="643"/>
      <c r="I6" s="643"/>
      <c r="J6" s="643"/>
      <c r="K6" s="643"/>
      <c r="L6" s="643"/>
      <c r="M6" s="643"/>
      <c r="N6" s="643"/>
      <c r="O6" s="643"/>
      <c r="P6" s="643"/>
      <c r="Q6" s="644"/>
      <c r="R6" s="645">
        <v>169060</v>
      </c>
      <c r="S6" s="646"/>
      <c r="T6" s="646"/>
      <c r="U6" s="646"/>
      <c r="V6" s="646"/>
      <c r="W6" s="646"/>
      <c r="X6" s="646"/>
      <c r="Y6" s="647"/>
      <c r="Z6" s="648">
        <v>0.8</v>
      </c>
      <c r="AA6" s="648"/>
      <c r="AB6" s="648"/>
      <c r="AC6" s="648"/>
      <c r="AD6" s="649">
        <v>169060</v>
      </c>
      <c r="AE6" s="649"/>
      <c r="AF6" s="649"/>
      <c r="AG6" s="649"/>
      <c r="AH6" s="649"/>
      <c r="AI6" s="649"/>
      <c r="AJ6" s="649"/>
      <c r="AK6" s="649"/>
      <c r="AL6" s="650">
        <v>1.6</v>
      </c>
      <c r="AM6" s="651"/>
      <c r="AN6" s="651"/>
      <c r="AO6" s="652"/>
      <c r="AP6" s="642" t="s">
        <v>230</v>
      </c>
      <c r="AQ6" s="643"/>
      <c r="AR6" s="643"/>
      <c r="AS6" s="643"/>
      <c r="AT6" s="643"/>
      <c r="AU6" s="643"/>
      <c r="AV6" s="643"/>
      <c r="AW6" s="643"/>
      <c r="AX6" s="643"/>
      <c r="AY6" s="643"/>
      <c r="AZ6" s="643"/>
      <c r="BA6" s="643"/>
      <c r="BB6" s="643"/>
      <c r="BC6" s="643"/>
      <c r="BD6" s="643"/>
      <c r="BE6" s="643"/>
      <c r="BF6" s="644"/>
      <c r="BG6" s="645">
        <v>3899099</v>
      </c>
      <c r="BH6" s="646"/>
      <c r="BI6" s="646"/>
      <c r="BJ6" s="646"/>
      <c r="BK6" s="646"/>
      <c r="BL6" s="646"/>
      <c r="BM6" s="646"/>
      <c r="BN6" s="647"/>
      <c r="BO6" s="648">
        <v>100</v>
      </c>
      <c r="BP6" s="648"/>
      <c r="BQ6" s="648"/>
      <c r="BR6" s="648"/>
      <c r="BS6" s="649">
        <v>51168</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164384</v>
      </c>
      <c r="CS6" s="646"/>
      <c r="CT6" s="646"/>
      <c r="CU6" s="646"/>
      <c r="CV6" s="646"/>
      <c r="CW6" s="646"/>
      <c r="CX6" s="646"/>
      <c r="CY6" s="647"/>
      <c r="CZ6" s="639">
        <v>0.8</v>
      </c>
      <c r="DA6" s="640"/>
      <c r="DB6" s="640"/>
      <c r="DC6" s="659"/>
      <c r="DD6" s="654" t="s">
        <v>232</v>
      </c>
      <c r="DE6" s="646"/>
      <c r="DF6" s="646"/>
      <c r="DG6" s="646"/>
      <c r="DH6" s="646"/>
      <c r="DI6" s="646"/>
      <c r="DJ6" s="646"/>
      <c r="DK6" s="646"/>
      <c r="DL6" s="646"/>
      <c r="DM6" s="646"/>
      <c r="DN6" s="646"/>
      <c r="DO6" s="646"/>
      <c r="DP6" s="647"/>
      <c r="DQ6" s="654">
        <v>164384</v>
      </c>
      <c r="DR6" s="646"/>
      <c r="DS6" s="646"/>
      <c r="DT6" s="646"/>
      <c r="DU6" s="646"/>
      <c r="DV6" s="646"/>
      <c r="DW6" s="646"/>
      <c r="DX6" s="646"/>
      <c r="DY6" s="646"/>
      <c r="DZ6" s="646"/>
      <c r="EA6" s="646"/>
      <c r="EB6" s="646"/>
      <c r="EC6" s="655"/>
    </row>
    <row r="7" spans="2:143" ht="11.25" customHeight="1">
      <c r="B7" s="642" t="s">
        <v>233</v>
      </c>
      <c r="C7" s="643"/>
      <c r="D7" s="643"/>
      <c r="E7" s="643"/>
      <c r="F7" s="643"/>
      <c r="G7" s="643"/>
      <c r="H7" s="643"/>
      <c r="I7" s="643"/>
      <c r="J7" s="643"/>
      <c r="K7" s="643"/>
      <c r="L7" s="643"/>
      <c r="M7" s="643"/>
      <c r="N7" s="643"/>
      <c r="O7" s="643"/>
      <c r="P7" s="643"/>
      <c r="Q7" s="644"/>
      <c r="R7" s="645">
        <v>5185</v>
      </c>
      <c r="S7" s="646"/>
      <c r="T7" s="646"/>
      <c r="U7" s="646"/>
      <c r="V7" s="646"/>
      <c r="W7" s="646"/>
      <c r="X7" s="646"/>
      <c r="Y7" s="647"/>
      <c r="Z7" s="648">
        <v>0</v>
      </c>
      <c r="AA7" s="648"/>
      <c r="AB7" s="648"/>
      <c r="AC7" s="648"/>
      <c r="AD7" s="649">
        <v>5185</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1640560</v>
      </c>
      <c r="BH7" s="646"/>
      <c r="BI7" s="646"/>
      <c r="BJ7" s="646"/>
      <c r="BK7" s="646"/>
      <c r="BL7" s="646"/>
      <c r="BM7" s="646"/>
      <c r="BN7" s="647"/>
      <c r="BO7" s="648">
        <v>42.1</v>
      </c>
      <c r="BP7" s="648"/>
      <c r="BQ7" s="648"/>
      <c r="BR7" s="648"/>
      <c r="BS7" s="649">
        <v>51168</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1783989</v>
      </c>
      <c r="CS7" s="646"/>
      <c r="CT7" s="646"/>
      <c r="CU7" s="646"/>
      <c r="CV7" s="646"/>
      <c r="CW7" s="646"/>
      <c r="CX7" s="646"/>
      <c r="CY7" s="647"/>
      <c r="CZ7" s="648">
        <v>9.1999999999999993</v>
      </c>
      <c r="DA7" s="648"/>
      <c r="DB7" s="648"/>
      <c r="DC7" s="648"/>
      <c r="DD7" s="654">
        <v>45067</v>
      </c>
      <c r="DE7" s="646"/>
      <c r="DF7" s="646"/>
      <c r="DG7" s="646"/>
      <c r="DH7" s="646"/>
      <c r="DI7" s="646"/>
      <c r="DJ7" s="646"/>
      <c r="DK7" s="646"/>
      <c r="DL7" s="646"/>
      <c r="DM7" s="646"/>
      <c r="DN7" s="646"/>
      <c r="DO7" s="646"/>
      <c r="DP7" s="647"/>
      <c r="DQ7" s="654">
        <v>1541484</v>
      </c>
      <c r="DR7" s="646"/>
      <c r="DS7" s="646"/>
      <c r="DT7" s="646"/>
      <c r="DU7" s="646"/>
      <c r="DV7" s="646"/>
      <c r="DW7" s="646"/>
      <c r="DX7" s="646"/>
      <c r="DY7" s="646"/>
      <c r="DZ7" s="646"/>
      <c r="EA7" s="646"/>
      <c r="EB7" s="646"/>
      <c r="EC7" s="655"/>
    </row>
    <row r="8" spans="2:143" ht="11.25" customHeight="1">
      <c r="B8" s="642" t="s">
        <v>236</v>
      </c>
      <c r="C8" s="643"/>
      <c r="D8" s="643"/>
      <c r="E8" s="643"/>
      <c r="F8" s="643"/>
      <c r="G8" s="643"/>
      <c r="H8" s="643"/>
      <c r="I8" s="643"/>
      <c r="J8" s="643"/>
      <c r="K8" s="643"/>
      <c r="L8" s="643"/>
      <c r="M8" s="643"/>
      <c r="N8" s="643"/>
      <c r="O8" s="643"/>
      <c r="P8" s="643"/>
      <c r="Q8" s="644"/>
      <c r="R8" s="645">
        <v>15998</v>
      </c>
      <c r="S8" s="646"/>
      <c r="T8" s="646"/>
      <c r="U8" s="646"/>
      <c r="V8" s="646"/>
      <c r="W8" s="646"/>
      <c r="X8" s="646"/>
      <c r="Y8" s="647"/>
      <c r="Z8" s="648">
        <v>0.1</v>
      </c>
      <c r="AA8" s="648"/>
      <c r="AB8" s="648"/>
      <c r="AC8" s="648"/>
      <c r="AD8" s="649">
        <v>15998</v>
      </c>
      <c r="AE8" s="649"/>
      <c r="AF8" s="649"/>
      <c r="AG8" s="649"/>
      <c r="AH8" s="649"/>
      <c r="AI8" s="649"/>
      <c r="AJ8" s="649"/>
      <c r="AK8" s="649"/>
      <c r="AL8" s="650">
        <v>0.2</v>
      </c>
      <c r="AM8" s="651"/>
      <c r="AN8" s="651"/>
      <c r="AO8" s="652"/>
      <c r="AP8" s="642" t="s">
        <v>237</v>
      </c>
      <c r="AQ8" s="643"/>
      <c r="AR8" s="643"/>
      <c r="AS8" s="643"/>
      <c r="AT8" s="643"/>
      <c r="AU8" s="643"/>
      <c r="AV8" s="643"/>
      <c r="AW8" s="643"/>
      <c r="AX8" s="643"/>
      <c r="AY8" s="643"/>
      <c r="AZ8" s="643"/>
      <c r="BA8" s="643"/>
      <c r="BB8" s="643"/>
      <c r="BC8" s="643"/>
      <c r="BD8" s="643"/>
      <c r="BE8" s="643"/>
      <c r="BF8" s="644"/>
      <c r="BG8" s="645">
        <v>60398</v>
      </c>
      <c r="BH8" s="646"/>
      <c r="BI8" s="646"/>
      <c r="BJ8" s="646"/>
      <c r="BK8" s="646"/>
      <c r="BL8" s="646"/>
      <c r="BM8" s="646"/>
      <c r="BN8" s="647"/>
      <c r="BO8" s="648">
        <v>1.5</v>
      </c>
      <c r="BP8" s="648"/>
      <c r="BQ8" s="648"/>
      <c r="BR8" s="648"/>
      <c r="BS8" s="654" t="s">
        <v>173</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6309395</v>
      </c>
      <c r="CS8" s="646"/>
      <c r="CT8" s="646"/>
      <c r="CU8" s="646"/>
      <c r="CV8" s="646"/>
      <c r="CW8" s="646"/>
      <c r="CX8" s="646"/>
      <c r="CY8" s="647"/>
      <c r="CZ8" s="648">
        <v>32.4</v>
      </c>
      <c r="DA8" s="648"/>
      <c r="DB8" s="648"/>
      <c r="DC8" s="648"/>
      <c r="DD8" s="654">
        <v>291059</v>
      </c>
      <c r="DE8" s="646"/>
      <c r="DF8" s="646"/>
      <c r="DG8" s="646"/>
      <c r="DH8" s="646"/>
      <c r="DI8" s="646"/>
      <c r="DJ8" s="646"/>
      <c r="DK8" s="646"/>
      <c r="DL8" s="646"/>
      <c r="DM8" s="646"/>
      <c r="DN8" s="646"/>
      <c r="DO8" s="646"/>
      <c r="DP8" s="647"/>
      <c r="DQ8" s="654">
        <v>3189788</v>
      </c>
      <c r="DR8" s="646"/>
      <c r="DS8" s="646"/>
      <c r="DT8" s="646"/>
      <c r="DU8" s="646"/>
      <c r="DV8" s="646"/>
      <c r="DW8" s="646"/>
      <c r="DX8" s="646"/>
      <c r="DY8" s="646"/>
      <c r="DZ8" s="646"/>
      <c r="EA8" s="646"/>
      <c r="EB8" s="646"/>
      <c r="EC8" s="655"/>
    </row>
    <row r="9" spans="2:143" ht="11.25" customHeight="1">
      <c r="B9" s="642" t="s">
        <v>239</v>
      </c>
      <c r="C9" s="643"/>
      <c r="D9" s="643"/>
      <c r="E9" s="643"/>
      <c r="F9" s="643"/>
      <c r="G9" s="643"/>
      <c r="H9" s="643"/>
      <c r="I9" s="643"/>
      <c r="J9" s="643"/>
      <c r="K9" s="643"/>
      <c r="L9" s="643"/>
      <c r="M9" s="643"/>
      <c r="N9" s="643"/>
      <c r="O9" s="643"/>
      <c r="P9" s="643"/>
      <c r="Q9" s="644"/>
      <c r="R9" s="645">
        <v>9400</v>
      </c>
      <c r="S9" s="646"/>
      <c r="T9" s="646"/>
      <c r="U9" s="646"/>
      <c r="V9" s="646"/>
      <c r="W9" s="646"/>
      <c r="X9" s="646"/>
      <c r="Y9" s="647"/>
      <c r="Z9" s="648">
        <v>0</v>
      </c>
      <c r="AA9" s="648"/>
      <c r="AB9" s="648"/>
      <c r="AC9" s="648"/>
      <c r="AD9" s="649">
        <v>9400</v>
      </c>
      <c r="AE9" s="649"/>
      <c r="AF9" s="649"/>
      <c r="AG9" s="649"/>
      <c r="AH9" s="649"/>
      <c r="AI9" s="649"/>
      <c r="AJ9" s="649"/>
      <c r="AK9" s="649"/>
      <c r="AL9" s="650">
        <v>0.1</v>
      </c>
      <c r="AM9" s="651"/>
      <c r="AN9" s="651"/>
      <c r="AO9" s="652"/>
      <c r="AP9" s="642" t="s">
        <v>240</v>
      </c>
      <c r="AQ9" s="643"/>
      <c r="AR9" s="643"/>
      <c r="AS9" s="643"/>
      <c r="AT9" s="643"/>
      <c r="AU9" s="643"/>
      <c r="AV9" s="643"/>
      <c r="AW9" s="643"/>
      <c r="AX9" s="643"/>
      <c r="AY9" s="643"/>
      <c r="AZ9" s="643"/>
      <c r="BA9" s="643"/>
      <c r="BB9" s="643"/>
      <c r="BC9" s="643"/>
      <c r="BD9" s="643"/>
      <c r="BE9" s="643"/>
      <c r="BF9" s="644"/>
      <c r="BG9" s="645">
        <v>1305092</v>
      </c>
      <c r="BH9" s="646"/>
      <c r="BI9" s="646"/>
      <c r="BJ9" s="646"/>
      <c r="BK9" s="646"/>
      <c r="BL9" s="646"/>
      <c r="BM9" s="646"/>
      <c r="BN9" s="647"/>
      <c r="BO9" s="648">
        <v>33.5</v>
      </c>
      <c r="BP9" s="648"/>
      <c r="BQ9" s="648"/>
      <c r="BR9" s="648"/>
      <c r="BS9" s="654" t="s">
        <v>232</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1098917</v>
      </c>
      <c r="CS9" s="646"/>
      <c r="CT9" s="646"/>
      <c r="CU9" s="646"/>
      <c r="CV9" s="646"/>
      <c r="CW9" s="646"/>
      <c r="CX9" s="646"/>
      <c r="CY9" s="647"/>
      <c r="CZ9" s="648">
        <v>5.6</v>
      </c>
      <c r="DA9" s="648"/>
      <c r="DB9" s="648"/>
      <c r="DC9" s="648"/>
      <c r="DD9" s="654">
        <v>13305</v>
      </c>
      <c r="DE9" s="646"/>
      <c r="DF9" s="646"/>
      <c r="DG9" s="646"/>
      <c r="DH9" s="646"/>
      <c r="DI9" s="646"/>
      <c r="DJ9" s="646"/>
      <c r="DK9" s="646"/>
      <c r="DL9" s="646"/>
      <c r="DM9" s="646"/>
      <c r="DN9" s="646"/>
      <c r="DO9" s="646"/>
      <c r="DP9" s="647"/>
      <c r="DQ9" s="654">
        <v>1025256</v>
      </c>
      <c r="DR9" s="646"/>
      <c r="DS9" s="646"/>
      <c r="DT9" s="646"/>
      <c r="DU9" s="646"/>
      <c r="DV9" s="646"/>
      <c r="DW9" s="646"/>
      <c r="DX9" s="646"/>
      <c r="DY9" s="646"/>
      <c r="DZ9" s="646"/>
      <c r="EA9" s="646"/>
      <c r="EB9" s="646"/>
      <c r="EC9" s="655"/>
    </row>
    <row r="10" spans="2:143" ht="11.25" customHeight="1">
      <c r="B10" s="642" t="s">
        <v>242</v>
      </c>
      <c r="C10" s="643"/>
      <c r="D10" s="643"/>
      <c r="E10" s="643"/>
      <c r="F10" s="643"/>
      <c r="G10" s="643"/>
      <c r="H10" s="643"/>
      <c r="I10" s="643"/>
      <c r="J10" s="643"/>
      <c r="K10" s="643"/>
      <c r="L10" s="643"/>
      <c r="M10" s="643"/>
      <c r="N10" s="643"/>
      <c r="O10" s="643"/>
      <c r="P10" s="643"/>
      <c r="Q10" s="644"/>
      <c r="R10" s="645" t="s">
        <v>232</v>
      </c>
      <c r="S10" s="646"/>
      <c r="T10" s="646"/>
      <c r="U10" s="646"/>
      <c r="V10" s="646"/>
      <c r="W10" s="646"/>
      <c r="X10" s="646"/>
      <c r="Y10" s="647"/>
      <c r="Z10" s="648" t="s">
        <v>232</v>
      </c>
      <c r="AA10" s="648"/>
      <c r="AB10" s="648"/>
      <c r="AC10" s="648"/>
      <c r="AD10" s="649" t="s">
        <v>232</v>
      </c>
      <c r="AE10" s="649"/>
      <c r="AF10" s="649"/>
      <c r="AG10" s="649"/>
      <c r="AH10" s="649"/>
      <c r="AI10" s="649"/>
      <c r="AJ10" s="649"/>
      <c r="AK10" s="649"/>
      <c r="AL10" s="650" t="s">
        <v>173</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101341</v>
      </c>
      <c r="BH10" s="646"/>
      <c r="BI10" s="646"/>
      <c r="BJ10" s="646"/>
      <c r="BK10" s="646"/>
      <c r="BL10" s="646"/>
      <c r="BM10" s="646"/>
      <c r="BN10" s="647"/>
      <c r="BO10" s="648">
        <v>2.6</v>
      </c>
      <c r="BP10" s="648"/>
      <c r="BQ10" s="648"/>
      <c r="BR10" s="648"/>
      <c r="BS10" s="654">
        <v>16736</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v>5000</v>
      </c>
      <c r="CS10" s="646"/>
      <c r="CT10" s="646"/>
      <c r="CU10" s="646"/>
      <c r="CV10" s="646"/>
      <c r="CW10" s="646"/>
      <c r="CX10" s="646"/>
      <c r="CY10" s="647"/>
      <c r="CZ10" s="648">
        <v>0</v>
      </c>
      <c r="DA10" s="648"/>
      <c r="DB10" s="648"/>
      <c r="DC10" s="648"/>
      <c r="DD10" s="654" t="s">
        <v>232</v>
      </c>
      <c r="DE10" s="646"/>
      <c r="DF10" s="646"/>
      <c r="DG10" s="646"/>
      <c r="DH10" s="646"/>
      <c r="DI10" s="646"/>
      <c r="DJ10" s="646"/>
      <c r="DK10" s="646"/>
      <c r="DL10" s="646"/>
      <c r="DM10" s="646"/>
      <c r="DN10" s="646"/>
      <c r="DO10" s="646"/>
      <c r="DP10" s="647"/>
      <c r="DQ10" s="654" t="s">
        <v>232</v>
      </c>
      <c r="DR10" s="646"/>
      <c r="DS10" s="646"/>
      <c r="DT10" s="646"/>
      <c r="DU10" s="646"/>
      <c r="DV10" s="646"/>
      <c r="DW10" s="646"/>
      <c r="DX10" s="646"/>
      <c r="DY10" s="646"/>
      <c r="DZ10" s="646"/>
      <c r="EA10" s="646"/>
      <c r="EB10" s="646"/>
      <c r="EC10" s="655"/>
    </row>
    <row r="11" spans="2:143" ht="11.25" customHeight="1">
      <c r="B11" s="642" t="s">
        <v>245</v>
      </c>
      <c r="C11" s="643"/>
      <c r="D11" s="643"/>
      <c r="E11" s="643"/>
      <c r="F11" s="643"/>
      <c r="G11" s="643"/>
      <c r="H11" s="643"/>
      <c r="I11" s="643"/>
      <c r="J11" s="643"/>
      <c r="K11" s="643"/>
      <c r="L11" s="643"/>
      <c r="M11" s="643"/>
      <c r="N11" s="643"/>
      <c r="O11" s="643"/>
      <c r="P11" s="643"/>
      <c r="Q11" s="644"/>
      <c r="R11" s="645">
        <v>606495</v>
      </c>
      <c r="S11" s="646"/>
      <c r="T11" s="646"/>
      <c r="U11" s="646"/>
      <c r="V11" s="646"/>
      <c r="W11" s="646"/>
      <c r="X11" s="646"/>
      <c r="Y11" s="647"/>
      <c r="Z11" s="650">
        <v>3</v>
      </c>
      <c r="AA11" s="651"/>
      <c r="AB11" s="651"/>
      <c r="AC11" s="663"/>
      <c r="AD11" s="654">
        <v>606495</v>
      </c>
      <c r="AE11" s="646"/>
      <c r="AF11" s="646"/>
      <c r="AG11" s="646"/>
      <c r="AH11" s="646"/>
      <c r="AI11" s="646"/>
      <c r="AJ11" s="646"/>
      <c r="AK11" s="647"/>
      <c r="AL11" s="650">
        <v>5.9</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173729</v>
      </c>
      <c r="BH11" s="646"/>
      <c r="BI11" s="646"/>
      <c r="BJ11" s="646"/>
      <c r="BK11" s="646"/>
      <c r="BL11" s="646"/>
      <c r="BM11" s="646"/>
      <c r="BN11" s="647"/>
      <c r="BO11" s="648">
        <v>4.5</v>
      </c>
      <c r="BP11" s="648"/>
      <c r="BQ11" s="648"/>
      <c r="BR11" s="648"/>
      <c r="BS11" s="654">
        <v>34432</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650341</v>
      </c>
      <c r="CS11" s="646"/>
      <c r="CT11" s="646"/>
      <c r="CU11" s="646"/>
      <c r="CV11" s="646"/>
      <c r="CW11" s="646"/>
      <c r="CX11" s="646"/>
      <c r="CY11" s="647"/>
      <c r="CZ11" s="648">
        <v>3.3</v>
      </c>
      <c r="DA11" s="648"/>
      <c r="DB11" s="648"/>
      <c r="DC11" s="648"/>
      <c r="DD11" s="654">
        <v>142949</v>
      </c>
      <c r="DE11" s="646"/>
      <c r="DF11" s="646"/>
      <c r="DG11" s="646"/>
      <c r="DH11" s="646"/>
      <c r="DI11" s="646"/>
      <c r="DJ11" s="646"/>
      <c r="DK11" s="646"/>
      <c r="DL11" s="646"/>
      <c r="DM11" s="646"/>
      <c r="DN11" s="646"/>
      <c r="DO11" s="646"/>
      <c r="DP11" s="647"/>
      <c r="DQ11" s="654">
        <v>359557</v>
      </c>
      <c r="DR11" s="646"/>
      <c r="DS11" s="646"/>
      <c r="DT11" s="646"/>
      <c r="DU11" s="646"/>
      <c r="DV11" s="646"/>
      <c r="DW11" s="646"/>
      <c r="DX11" s="646"/>
      <c r="DY11" s="646"/>
      <c r="DZ11" s="646"/>
      <c r="EA11" s="646"/>
      <c r="EB11" s="646"/>
      <c r="EC11" s="655"/>
    </row>
    <row r="12" spans="2:143" ht="11.25" customHeight="1">
      <c r="B12" s="642" t="s">
        <v>248</v>
      </c>
      <c r="C12" s="643"/>
      <c r="D12" s="643"/>
      <c r="E12" s="643"/>
      <c r="F12" s="643"/>
      <c r="G12" s="643"/>
      <c r="H12" s="643"/>
      <c r="I12" s="643"/>
      <c r="J12" s="643"/>
      <c r="K12" s="643"/>
      <c r="L12" s="643"/>
      <c r="M12" s="643"/>
      <c r="N12" s="643"/>
      <c r="O12" s="643"/>
      <c r="P12" s="643"/>
      <c r="Q12" s="644"/>
      <c r="R12" s="645">
        <v>9498</v>
      </c>
      <c r="S12" s="646"/>
      <c r="T12" s="646"/>
      <c r="U12" s="646"/>
      <c r="V12" s="646"/>
      <c r="W12" s="646"/>
      <c r="X12" s="646"/>
      <c r="Y12" s="647"/>
      <c r="Z12" s="648">
        <v>0</v>
      </c>
      <c r="AA12" s="648"/>
      <c r="AB12" s="648"/>
      <c r="AC12" s="648"/>
      <c r="AD12" s="649">
        <v>9498</v>
      </c>
      <c r="AE12" s="649"/>
      <c r="AF12" s="649"/>
      <c r="AG12" s="649"/>
      <c r="AH12" s="649"/>
      <c r="AI12" s="649"/>
      <c r="AJ12" s="649"/>
      <c r="AK12" s="649"/>
      <c r="AL12" s="650">
        <v>0.1</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1925373</v>
      </c>
      <c r="BH12" s="646"/>
      <c r="BI12" s="646"/>
      <c r="BJ12" s="646"/>
      <c r="BK12" s="646"/>
      <c r="BL12" s="646"/>
      <c r="BM12" s="646"/>
      <c r="BN12" s="647"/>
      <c r="BO12" s="648">
        <v>49.4</v>
      </c>
      <c r="BP12" s="648"/>
      <c r="BQ12" s="648"/>
      <c r="BR12" s="648"/>
      <c r="BS12" s="654" t="s">
        <v>173</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415173</v>
      </c>
      <c r="CS12" s="646"/>
      <c r="CT12" s="646"/>
      <c r="CU12" s="646"/>
      <c r="CV12" s="646"/>
      <c r="CW12" s="646"/>
      <c r="CX12" s="646"/>
      <c r="CY12" s="647"/>
      <c r="CZ12" s="648">
        <v>2.1</v>
      </c>
      <c r="DA12" s="648"/>
      <c r="DB12" s="648"/>
      <c r="DC12" s="648"/>
      <c r="DD12" s="654">
        <v>37167</v>
      </c>
      <c r="DE12" s="646"/>
      <c r="DF12" s="646"/>
      <c r="DG12" s="646"/>
      <c r="DH12" s="646"/>
      <c r="DI12" s="646"/>
      <c r="DJ12" s="646"/>
      <c r="DK12" s="646"/>
      <c r="DL12" s="646"/>
      <c r="DM12" s="646"/>
      <c r="DN12" s="646"/>
      <c r="DO12" s="646"/>
      <c r="DP12" s="647"/>
      <c r="DQ12" s="654">
        <v>244835</v>
      </c>
      <c r="DR12" s="646"/>
      <c r="DS12" s="646"/>
      <c r="DT12" s="646"/>
      <c r="DU12" s="646"/>
      <c r="DV12" s="646"/>
      <c r="DW12" s="646"/>
      <c r="DX12" s="646"/>
      <c r="DY12" s="646"/>
      <c r="DZ12" s="646"/>
      <c r="EA12" s="646"/>
      <c r="EB12" s="646"/>
      <c r="EC12" s="655"/>
    </row>
    <row r="13" spans="2:143" ht="11.25" customHeight="1">
      <c r="B13" s="642" t="s">
        <v>251</v>
      </c>
      <c r="C13" s="643"/>
      <c r="D13" s="643"/>
      <c r="E13" s="643"/>
      <c r="F13" s="643"/>
      <c r="G13" s="643"/>
      <c r="H13" s="643"/>
      <c r="I13" s="643"/>
      <c r="J13" s="643"/>
      <c r="K13" s="643"/>
      <c r="L13" s="643"/>
      <c r="M13" s="643"/>
      <c r="N13" s="643"/>
      <c r="O13" s="643"/>
      <c r="P13" s="643"/>
      <c r="Q13" s="644"/>
      <c r="R13" s="645" t="s">
        <v>232</v>
      </c>
      <c r="S13" s="646"/>
      <c r="T13" s="646"/>
      <c r="U13" s="646"/>
      <c r="V13" s="646"/>
      <c r="W13" s="646"/>
      <c r="X13" s="646"/>
      <c r="Y13" s="647"/>
      <c r="Z13" s="648" t="s">
        <v>173</v>
      </c>
      <c r="AA13" s="648"/>
      <c r="AB13" s="648"/>
      <c r="AC13" s="648"/>
      <c r="AD13" s="649" t="s">
        <v>173</v>
      </c>
      <c r="AE13" s="649"/>
      <c r="AF13" s="649"/>
      <c r="AG13" s="649"/>
      <c r="AH13" s="649"/>
      <c r="AI13" s="649"/>
      <c r="AJ13" s="649"/>
      <c r="AK13" s="649"/>
      <c r="AL13" s="650" t="s">
        <v>252</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1919519</v>
      </c>
      <c r="BH13" s="646"/>
      <c r="BI13" s="646"/>
      <c r="BJ13" s="646"/>
      <c r="BK13" s="646"/>
      <c r="BL13" s="646"/>
      <c r="BM13" s="646"/>
      <c r="BN13" s="647"/>
      <c r="BO13" s="648">
        <v>49.2</v>
      </c>
      <c r="BP13" s="648"/>
      <c r="BQ13" s="648"/>
      <c r="BR13" s="648"/>
      <c r="BS13" s="654" t="s">
        <v>232</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2253780</v>
      </c>
      <c r="CS13" s="646"/>
      <c r="CT13" s="646"/>
      <c r="CU13" s="646"/>
      <c r="CV13" s="646"/>
      <c r="CW13" s="646"/>
      <c r="CX13" s="646"/>
      <c r="CY13" s="647"/>
      <c r="CZ13" s="648">
        <v>11.6</v>
      </c>
      <c r="DA13" s="648"/>
      <c r="DB13" s="648"/>
      <c r="DC13" s="648"/>
      <c r="DD13" s="654">
        <v>1041259</v>
      </c>
      <c r="DE13" s="646"/>
      <c r="DF13" s="646"/>
      <c r="DG13" s="646"/>
      <c r="DH13" s="646"/>
      <c r="DI13" s="646"/>
      <c r="DJ13" s="646"/>
      <c r="DK13" s="646"/>
      <c r="DL13" s="646"/>
      <c r="DM13" s="646"/>
      <c r="DN13" s="646"/>
      <c r="DO13" s="646"/>
      <c r="DP13" s="647"/>
      <c r="DQ13" s="654">
        <v>1254707</v>
      </c>
      <c r="DR13" s="646"/>
      <c r="DS13" s="646"/>
      <c r="DT13" s="646"/>
      <c r="DU13" s="646"/>
      <c r="DV13" s="646"/>
      <c r="DW13" s="646"/>
      <c r="DX13" s="646"/>
      <c r="DY13" s="646"/>
      <c r="DZ13" s="646"/>
      <c r="EA13" s="646"/>
      <c r="EB13" s="646"/>
      <c r="EC13" s="655"/>
    </row>
    <row r="14" spans="2:143" ht="11.25" customHeight="1">
      <c r="B14" s="642" t="s">
        <v>255</v>
      </c>
      <c r="C14" s="643"/>
      <c r="D14" s="643"/>
      <c r="E14" s="643"/>
      <c r="F14" s="643"/>
      <c r="G14" s="643"/>
      <c r="H14" s="643"/>
      <c r="I14" s="643"/>
      <c r="J14" s="643"/>
      <c r="K14" s="643"/>
      <c r="L14" s="643"/>
      <c r="M14" s="643"/>
      <c r="N14" s="643"/>
      <c r="O14" s="643"/>
      <c r="P14" s="643"/>
      <c r="Q14" s="644"/>
      <c r="R14" s="645">
        <v>21234</v>
      </c>
      <c r="S14" s="646"/>
      <c r="T14" s="646"/>
      <c r="U14" s="646"/>
      <c r="V14" s="646"/>
      <c r="W14" s="646"/>
      <c r="X14" s="646"/>
      <c r="Y14" s="647"/>
      <c r="Z14" s="648">
        <v>0.1</v>
      </c>
      <c r="AA14" s="648"/>
      <c r="AB14" s="648"/>
      <c r="AC14" s="648"/>
      <c r="AD14" s="649">
        <v>21234</v>
      </c>
      <c r="AE14" s="649"/>
      <c r="AF14" s="649"/>
      <c r="AG14" s="649"/>
      <c r="AH14" s="649"/>
      <c r="AI14" s="649"/>
      <c r="AJ14" s="649"/>
      <c r="AK14" s="649"/>
      <c r="AL14" s="650">
        <v>0.2</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135018</v>
      </c>
      <c r="BH14" s="646"/>
      <c r="BI14" s="646"/>
      <c r="BJ14" s="646"/>
      <c r="BK14" s="646"/>
      <c r="BL14" s="646"/>
      <c r="BM14" s="646"/>
      <c r="BN14" s="647"/>
      <c r="BO14" s="648">
        <v>3.5</v>
      </c>
      <c r="BP14" s="648"/>
      <c r="BQ14" s="648"/>
      <c r="BR14" s="648"/>
      <c r="BS14" s="654" t="s">
        <v>232</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841258</v>
      </c>
      <c r="CS14" s="646"/>
      <c r="CT14" s="646"/>
      <c r="CU14" s="646"/>
      <c r="CV14" s="646"/>
      <c r="CW14" s="646"/>
      <c r="CX14" s="646"/>
      <c r="CY14" s="647"/>
      <c r="CZ14" s="648">
        <v>4.3</v>
      </c>
      <c r="DA14" s="648"/>
      <c r="DB14" s="648"/>
      <c r="DC14" s="648"/>
      <c r="DD14" s="654">
        <v>44899</v>
      </c>
      <c r="DE14" s="646"/>
      <c r="DF14" s="646"/>
      <c r="DG14" s="646"/>
      <c r="DH14" s="646"/>
      <c r="DI14" s="646"/>
      <c r="DJ14" s="646"/>
      <c r="DK14" s="646"/>
      <c r="DL14" s="646"/>
      <c r="DM14" s="646"/>
      <c r="DN14" s="646"/>
      <c r="DO14" s="646"/>
      <c r="DP14" s="647"/>
      <c r="DQ14" s="654">
        <v>807318</v>
      </c>
      <c r="DR14" s="646"/>
      <c r="DS14" s="646"/>
      <c r="DT14" s="646"/>
      <c r="DU14" s="646"/>
      <c r="DV14" s="646"/>
      <c r="DW14" s="646"/>
      <c r="DX14" s="646"/>
      <c r="DY14" s="646"/>
      <c r="DZ14" s="646"/>
      <c r="EA14" s="646"/>
      <c r="EB14" s="646"/>
      <c r="EC14" s="655"/>
    </row>
    <row r="15" spans="2:143" ht="11.25" customHeight="1">
      <c r="B15" s="642" t="s">
        <v>258</v>
      </c>
      <c r="C15" s="643"/>
      <c r="D15" s="643"/>
      <c r="E15" s="643"/>
      <c r="F15" s="643"/>
      <c r="G15" s="643"/>
      <c r="H15" s="643"/>
      <c r="I15" s="643"/>
      <c r="J15" s="643"/>
      <c r="K15" s="643"/>
      <c r="L15" s="643"/>
      <c r="M15" s="643"/>
      <c r="N15" s="643"/>
      <c r="O15" s="643"/>
      <c r="P15" s="643"/>
      <c r="Q15" s="644"/>
      <c r="R15" s="645" t="s">
        <v>252</v>
      </c>
      <c r="S15" s="646"/>
      <c r="T15" s="646"/>
      <c r="U15" s="646"/>
      <c r="V15" s="646"/>
      <c r="W15" s="646"/>
      <c r="X15" s="646"/>
      <c r="Y15" s="647"/>
      <c r="Z15" s="648" t="s">
        <v>173</v>
      </c>
      <c r="AA15" s="648"/>
      <c r="AB15" s="648"/>
      <c r="AC15" s="648"/>
      <c r="AD15" s="649" t="s">
        <v>252</v>
      </c>
      <c r="AE15" s="649"/>
      <c r="AF15" s="649"/>
      <c r="AG15" s="649"/>
      <c r="AH15" s="649"/>
      <c r="AI15" s="649"/>
      <c r="AJ15" s="649"/>
      <c r="AK15" s="649"/>
      <c r="AL15" s="650" t="s">
        <v>173</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198148</v>
      </c>
      <c r="BH15" s="646"/>
      <c r="BI15" s="646"/>
      <c r="BJ15" s="646"/>
      <c r="BK15" s="646"/>
      <c r="BL15" s="646"/>
      <c r="BM15" s="646"/>
      <c r="BN15" s="647"/>
      <c r="BO15" s="648">
        <v>5.0999999999999996</v>
      </c>
      <c r="BP15" s="648"/>
      <c r="BQ15" s="648"/>
      <c r="BR15" s="648"/>
      <c r="BS15" s="654" t="s">
        <v>173</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3865013</v>
      </c>
      <c r="CS15" s="646"/>
      <c r="CT15" s="646"/>
      <c r="CU15" s="646"/>
      <c r="CV15" s="646"/>
      <c r="CW15" s="646"/>
      <c r="CX15" s="646"/>
      <c r="CY15" s="647"/>
      <c r="CZ15" s="648">
        <v>19.8</v>
      </c>
      <c r="DA15" s="648"/>
      <c r="DB15" s="648"/>
      <c r="DC15" s="648"/>
      <c r="DD15" s="654">
        <v>2646988</v>
      </c>
      <c r="DE15" s="646"/>
      <c r="DF15" s="646"/>
      <c r="DG15" s="646"/>
      <c r="DH15" s="646"/>
      <c r="DI15" s="646"/>
      <c r="DJ15" s="646"/>
      <c r="DK15" s="646"/>
      <c r="DL15" s="646"/>
      <c r="DM15" s="646"/>
      <c r="DN15" s="646"/>
      <c r="DO15" s="646"/>
      <c r="DP15" s="647"/>
      <c r="DQ15" s="654">
        <v>1254760</v>
      </c>
      <c r="DR15" s="646"/>
      <c r="DS15" s="646"/>
      <c r="DT15" s="646"/>
      <c r="DU15" s="646"/>
      <c r="DV15" s="646"/>
      <c r="DW15" s="646"/>
      <c r="DX15" s="646"/>
      <c r="DY15" s="646"/>
      <c r="DZ15" s="646"/>
      <c r="EA15" s="646"/>
      <c r="EB15" s="646"/>
      <c r="EC15" s="655"/>
    </row>
    <row r="16" spans="2:143" ht="11.25" customHeight="1">
      <c r="B16" s="642" t="s">
        <v>261</v>
      </c>
      <c r="C16" s="643"/>
      <c r="D16" s="643"/>
      <c r="E16" s="643"/>
      <c r="F16" s="643"/>
      <c r="G16" s="643"/>
      <c r="H16" s="643"/>
      <c r="I16" s="643"/>
      <c r="J16" s="643"/>
      <c r="K16" s="643"/>
      <c r="L16" s="643"/>
      <c r="M16" s="643"/>
      <c r="N16" s="643"/>
      <c r="O16" s="643"/>
      <c r="P16" s="643"/>
      <c r="Q16" s="644"/>
      <c r="R16" s="645">
        <v>6517</v>
      </c>
      <c r="S16" s="646"/>
      <c r="T16" s="646"/>
      <c r="U16" s="646"/>
      <c r="V16" s="646"/>
      <c r="W16" s="646"/>
      <c r="X16" s="646"/>
      <c r="Y16" s="647"/>
      <c r="Z16" s="648">
        <v>0</v>
      </c>
      <c r="AA16" s="648"/>
      <c r="AB16" s="648"/>
      <c r="AC16" s="648"/>
      <c r="AD16" s="649">
        <v>6517</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173</v>
      </c>
      <c r="BH16" s="646"/>
      <c r="BI16" s="646"/>
      <c r="BJ16" s="646"/>
      <c r="BK16" s="646"/>
      <c r="BL16" s="646"/>
      <c r="BM16" s="646"/>
      <c r="BN16" s="647"/>
      <c r="BO16" s="648" t="s">
        <v>232</v>
      </c>
      <c r="BP16" s="648"/>
      <c r="BQ16" s="648"/>
      <c r="BR16" s="648"/>
      <c r="BS16" s="654" t="s">
        <v>232</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383106</v>
      </c>
      <c r="CS16" s="646"/>
      <c r="CT16" s="646"/>
      <c r="CU16" s="646"/>
      <c r="CV16" s="646"/>
      <c r="CW16" s="646"/>
      <c r="CX16" s="646"/>
      <c r="CY16" s="647"/>
      <c r="CZ16" s="648">
        <v>2</v>
      </c>
      <c r="DA16" s="648"/>
      <c r="DB16" s="648"/>
      <c r="DC16" s="648"/>
      <c r="DD16" s="654" t="s">
        <v>173</v>
      </c>
      <c r="DE16" s="646"/>
      <c r="DF16" s="646"/>
      <c r="DG16" s="646"/>
      <c r="DH16" s="646"/>
      <c r="DI16" s="646"/>
      <c r="DJ16" s="646"/>
      <c r="DK16" s="646"/>
      <c r="DL16" s="646"/>
      <c r="DM16" s="646"/>
      <c r="DN16" s="646"/>
      <c r="DO16" s="646"/>
      <c r="DP16" s="647"/>
      <c r="DQ16" s="654">
        <v>53031</v>
      </c>
      <c r="DR16" s="646"/>
      <c r="DS16" s="646"/>
      <c r="DT16" s="646"/>
      <c r="DU16" s="646"/>
      <c r="DV16" s="646"/>
      <c r="DW16" s="646"/>
      <c r="DX16" s="646"/>
      <c r="DY16" s="646"/>
      <c r="DZ16" s="646"/>
      <c r="EA16" s="646"/>
      <c r="EB16" s="646"/>
      <c r="EC16" s="655"/>
    </row>
    <row r="17" spans="2:133" ht="11.25" customHeight="1">
      <c r="B17" s="642" t="s">
        <v>264</v>
      </c>
      <c r="C17" s="643"/>
      <c r="D17" s="643"/>
      <c r="E17" s="643"/>
      <c r="F17" s="643"/>
      <c r="G17" s="643"/>
      <c r="H17" s="643"/>
      <c r="I17" s="643"/>
      <c r="J17" s="643"/>
      <c r="K17" s="643"/>
      <c r="L17" s="643"/>
      <c r="M17" s="643"/>
      <c r="N17" s="643"/>
      <c r="O17" s="643"/>
      <c r="P17" s="643"/>
      <c r="Q17" s="644"/>
      <c r="R17" s="645">
        <v>109101</v>
      </c>
      <c r="S17" s="646"/>
      <c r="T17" s="646"/>
      <c r="U17" s="646"/>
      <c r="V17" s="646"/>
      <c r="W17" s="646"/>
      <c r="X17" s="646"/>
      <c r="Y17" s="647"/>
      <c r="Z17" s="648">
        <v>0.5</v>
      </c>
      <c r="AA17" s="648"/>
      <c r="AB17" s="648"/>
      <c r="AC17" s="648"/>
      <c r="AD17" s="649">
        <v>109101</v>
      </c>
      <c r="AE17" s="649"/>
      <c r="AF17" s="649"/>
      <c r="AG17" s="649"/>
      <c r="AH17" s="649"/>
      <c r="AI17" s="649"/>
      <c r="AJ17" s="649"/>
      <c r="AK17" s="649"/>
      <c r="AL17" s="650">
        <v>1.1000000000000001</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232</v>
      </c>
      <c r="BH17" s="646"/>
      <c r="BI17" s="646"/>
      <c r="BJ17" s="646"/>
      <c r="BK17" s="646"/>
      <c r="BL17" s="646"/>
      <c r="BM17" s="646"/>
      <c r="BN17" s="647"/>
      <c r="BO17" s="648" t="s">
        <v>173</v>
      </c>
      <c r="BP17" s="648"/>
      <c r="BQ17" s="648"/>
      <c r="BR17" s="648"/>
      <c r="BS17" s="654" t="s">
        <v>232</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1704970</v>
      </c>
      <c r="CS17" s="646"/>
      <c r="CT17" s="646"/>
      <c r="CU17" s="646"/>
      <c r="CV17" s="646"/>
      <c r="CW17" s="646"/>
      <c r="CX17" s="646"/>
      <c r="CY17" s="647"/>
      <c r="CZ17" s="648">
        <v>8.8000000000000007</v>
      </c>
      <c r="DA17" s="648"/>
      <c r="DB17" s="648"/>
      <c r="DC17" s="648"/>
      <c r="DD17" s="654" t="s">
        <v>173</v>
      </c>
      <c r="DE17" s="646"/>
      <c r="DF17" s="646"/>
      <c r="DG17" s="646"/>
      <c r="DH17" s="646"/>
      <c r="DI17" s="646"/>
      <c r="DJ17" s="646"/>
      <c r="DK17" s="646"/>
      <c r="DL17" s="646"/>
      <c r="DM17" s="646"/>
      <c r="DN17" s="646"/>
      <c r="DO17" s="646"/>
      <c r="DP17" s="647"/>
      <c r="DQ17" s="654">
        <v>1680620</v>
      </c>
      <c r="DR17" s="646"/>
      <c r="DS17" s="646"/>
      <c r="DT17" s="646"/>
      <c r="DU17" s="646"/>
      <c r="DV17" s="646"/>
      <c r="DW17" s="646"/>
      <c r="DX17" s="646"/>
      <c r="DY17" s="646"/>
      <c r="DZ17" s="646"/>
      <c r="EA17" s="646"/>
      <c r="EB17" s="646"/>
      <c r="EC17" s="655"/>
    </row>
    <row r="18" spans="2:133" ht="11.25" customHeight="1">
      <c r="B18" s="642" t="s">
        <v>267</v>
      </c>
      <c r="C18" s="643"/>
      <c r="D18" s="643"/>
      <c r="E18" s="643"/>
      <c r="F18" s="643"/>
      <c r="G18" s="643"/>
      <c r="H18" s="643"/>
      <c r="I18" s="643"/>
      <c r="J18" s="643"/>
      <c r="K18" s="643"/>
      <c r="L18" s="643"/>
      <c r="M18" s="643"/>
      <c r="N18" s="643"/>
      <c r="O18" s="643"/>
      <c r="P18" s="643"/>
      <c r="Q18" s="644"/>
      <c r="R18" s="645">
        <v>32901</v>
      </c>
      <c r="S18" s="646"/>
      <c r="T18" s="646"/>
      <c r="U18" s="646"/>
      <c r="V18" s="646"/>
      <c r="W18" s="646"/>
      <c r="X18" s="646"/>
      <c r="Y18" s="647"/>
      <c r="Z18" s="648">
        <v>0.2</v>
      </c>
      <c r="AA18" s="648"/>
      <c r="AB18" s="648"/>
      <c r="AC18" s="648"/>
      <c r="AD18" s="649">
        <v>32901</v>
      </c>
      <c r="AE18" s="649"/>
      <c r="AF18" s="649"/>
      <c r="AG18" s="649"/>
      <c r="AH18" s="649"/>
      <c r="AI18" s="649"/>
      <c r="AJ18" s="649"/>
      <c r="AK18" s="649"/>
      <c r="AL18" s="650">
        <v>0.3</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173</v>
      </c>
      <c r="BH18" s="646"/>
      <c r="BI18" s="646"/>
      <c r="BJ18" s="646"/>
      <c r="BK18" s="646"/>
      <c r="BL18" s="646"/>
      <c r="BM18" s="646"/>
      <c r="BN18" s="647"/>
      <c r="BO18" s="648" t="s">
        <v>232</v>
      </c>
      <c r="BP18" s="648"/>
      <c r="BQ18" s="648"/>
      <c r="BR18" s="648"/>
      <c r="BS18" s="654" t="s">
        <v>173</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173</v>
      </c>
      <c r="CS18" s="646"/>
      <c r="CT18" s="646"/>
      <c r="CU18" s="646"/>
      <c r="CV18" s="646"/>
      <c r="CW18" s="646"/>
      <c r="CX18" s="646"/>
      <c r="CY18" s="647"/>
      <c r="CZ18" s="648" t="s">
        <v>232</v>
      </c>
      <c r="DA18" s="648"/>
      <c r="DB18" s="648"/>
      <c r="DC18" s="648"/>
      <c r="DD18" s="654" t="s">
        <v>173</v>
      </c>
      <c r="DE18" s="646"/>
      <c r="DF18" s="646"/>
      <c r="DG18" s="646"/>
      <c r="DH18" s="646"/>
      <c r="DI18" s="646"/>
      <c r="DJ18" s="646"/>
      <c r="DK18" s="646"/>
      <c r="DL18" s="646"/>
      <c r="DM18" s="646"/>
      <c r="DN18" s="646"/>
      <c r="DO18" s="646"/>
      <c r="DP18" s="647"/>
      <c r="DQ18" s="654" t="s">
        <v>173</v>
      </c>
      <c r="DR18" s="646"/>
      <c r="DS18" s="646"/>
      <c r="DT18" s="646"/>
      <c r="DU18" s="646"/>
      <c r="DV18" s="646"/>
      <c r="DW18" s="646"/>
      <c r="DX18" s="646"/>
      <c r="DY18" s="646"/>
      <c r="DZ18" s="646"/>
      <c r="EA18" s="646"/>
      <c r="EB18" s="646"/>
      <c r="EC18" s="655"/>
    </row>
    <row r="19" spans="2:133" ht="11.25" customHeight="1">
      <c r="B19" s="642" t="s">
        <v>270</v>
      </c>
      <c r="C19" s="643"/>
      <c r="D19" s="643"/>
      <c r="E19" s="643"/>
      <c r="F19" s="643"/>
      <c r="G19" s="643"/>
      <c r="H19" s="643"/>
      <c r="I19" s="643"/>
      <c r="J19" s="643"/>
      <c r="K19" s="643"/>
      <c r="L19" s="643"/>
      <c r="M19" s="643"/>
      <c r="N19" s="643"/>
      <c r="O19" s="643"/>
      <c r="P19" s="643"/>
      <c r="Q19" s="644"/>
      <c r="R19" s="645">
        <v>2739</v>
      </c>
      <c r="S19" s="646"/>
      <c r="T19" s="646"/>
      <c r="U19" s="646"/>
      <c r="V19" s="646"/>
      <c r="W19" s="646"/>
      <c r="X19" s="646"/>
      <c r="Y19" s="647"/>
      <c r="Z19" s="648">
        <v>0</v>
      </c>
      <c r="AA19" s="648"/>
      <c r="AB19" s="648"/>
      <c r="AC19" s="648"/>
      <c r="AD19" s="649">
        <v>2739</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t="s">
        <v>173</v>
      </c>
      <c r="BH19" s="646"/>
      <c r="BI19" s="646"/>
      <c r="BJ19" s="646"/>
      <c r="BK19" s="646"/>
      <c r="BL19" s="646"/>
      <c r="BM19" s="646"/>
      <c r="BN19" s="647"/>
      <c r="BO19" s="648" t="s">
        <v>232</v>
      </c>
      <c r="BP19" s="648"/>
      <c r="BQ19" s="648"/>
      <c r="BR19" s="648"/>
      <c r="BS19" s="654" t="s">
        <v>173</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173</v>
      </c>
      <c r="CS19" s="646"/>
      <c r="CT19" s="646"/>
      <c r="CU19" s="646"/>
      <c r="CV19" s="646"/>
      <c r="CW19" s="646"/>
      <c r="CX19" s="646"/>
      <c r="CY19" s="647"/>
      <c r="CZ19" s="648" t="s">
        <v>173</v>
      </c>
      <c r="DA19" s="648"/>
      <c r="DB19" s="648"/>
      <c r="DC19" s="648"/>
      <c r="DD19" s="654" t="s">
        <v>173</v>
      </c>
      <c r="DE19" s="646"/>
      <c r="DF19" s="646"/>
      <c r="DG19" s="646"/>
      <c r="DH19" s="646"/>
      <c r="DI19" s="646"/>
      <c r="DJ19" s="646"/>
      <c r="DK19" s="646"/>
      <c r="DL19" s="646"/>
      <c r="DM19" s="646"/>
      <c r="DN19" s="646"/>
      <c r="DO19" s="646"/>
      <c r="DP19" s="647"/>
      <c r="DQ19" s="654" t="s">
        <v>173</v>
      </c>
      <c r="DR19" s="646"/>
      <c r="DS19" s="646"/>
      <c r="DT19" s="646"/>
      <c r="DU19" s="646"/>
      <c r="DV19" s="646"/>
      <c r="DW19" s="646"/>
      <c r="DX19" s="646"/>
      <c r="DY19" s="646"/>
      <c r="DZ19" s="646"/>
      <c r="EA19" s="646"/>
      <c r="EB19" s="646"/>
      <c r="EC19" s="655"/>
    </row>
    <row r="20" spans="2:133" ht="11.25" customHeight="1">
      <c r="B20" s="642" t="s">
        <v>273</v>
      </c>
      <c r="C20" s="643"/>
      <c r="D20" s="643"/>
      <c r="E20" s="643"/>
      <c r="F20" s="643"/>
      <c r="G20" s="643"/>
      <c r="H20" s="643"/>
      <c r="I20" s="643"/>
      <c r="J20" s="643"/>
      <c r="K20" s="643"/>
      <c r="L20" s="643"/>
      <c r="M20" s="643"/>
      <c r="N20" s="643"/>
      <c r="O20" s="643"/>
      <c r="P20" s="643"/>
      <c r="Q20" s="644"/>
      <c r="R20" s="645">
        <v>789</v>
      </c>
      <c r="S20" s="646"/>
      <c r="T20" s="646"/>
      <c r="U20" s="646"/>
      <c r="V20" s="646"/>
      <c r="W20" s="646"/>
      <c r="X20" s="646"/>
      <c r="Y20" s="647"/>
      <c r="Z20" s="648">
        <v>0</v>
      </c>
      <c r="AA20" s="648"/>
      <c r="AB20" s="648"/>
      <c r="AC20" s="648"/>
      <c r="AD20" s="649">
        <v>789</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t="s">
        <v>232</v>
      </c>
      <c r="BH20" s="646"/>
      <c r="BI20" s="646"/>
      <c r="BJ20" s="646"/>
      <c r="BK20" s="646"/>
      <c r="BL20" s="646"/>
      <c r="BM20" s="646"/>
      <c r="BN20" s="647"/>
      <c r="BO20" s="648" t="s">
        <v>232</v>
      </c>
      <c r="BP20" s="648"/>
      <c r="BQ20" s="648"/>
      <c r="BR20" s="648"/>
      <c r="BS20" s="654" t="s">
        <v>173</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19475326</v>
      </c>
      <c r="CS20" s="646"/>
      <c r="CT20" s="646"/>
      <c r="CU20" s="646"/>
      <c r="CV20" s="646"/>
      <c r="CW20" s="646"/>
      <c r="CX20" s="646"/>
      <c r="CY20" s="647"/>
      <c r="CZ20" s="648">
        <v>100</v>
      </c>
      <c r="DA20" s="648"/>
      <c r="DB20" s="648"/>
      <c r="DC20" s="648"/>
      <c r="DD20" s="654">
        <v>4262693</v>
      </c>
      <c r="DE20" s="646"/>
      <c r="DF20" s="646"/>
      <c r="DG20" s="646"/>
      <c r="DH20" s="646"/>
      <c r="DI20" s="646"/>
      <c r="DJ20" s="646"/>
      <c r="DK20" s="646"/>
      <c r="DL20" s="646"/>
      <c r="DM20" s="646"/>
      <c r="DN20" s="646"/>
      <c r="DO20" s="646"/>
      <c r="DP20" s="647"/>
      <c r="DQ20" s="654">
        <v>11575740</v>
      </c>
      <c r="DR20" s="646"/>
      <c r="DS20" s="646"/>
      <c r="DT20" s="646"/>
      <c r="DU20" s="646"/>
      <c r="DV20" s="646"/>
      <c r="DW20" s="646"/>
      <c r="DX20" s="646"/>
      <c r="DY20" s="646"/>
      <c r="DZ20" s="646"/>
      <c r="EA20" s="646"/>
      <c r="EB20" s="646"/>
      <c r="EC20" s="655"/>
    </row>
    <row r="21" spans="2:133" ht="11.25" customHeight="1">
      <c r="B21" s="642" t="s">
        <v>276</v>
      </c>
      <c r="C21" s="643"/>
      <c r="D21" s="643"/>
      <c r="E21" s="643"/>
      <c r="F21" s="643"/>
      <c r="G21" s="643"/>
      <c r="H21" s="643"/>
      <c r="I21" s="643"/>
      <c r="J21" s="643"/>
      <c r="K21" s="643"/>
      <c r="L21" s="643"/>
      <c r="M21" s="643"/>
      <c r="N21" s="643"/>
      <c r="O21" s="643"/>
      <c r="P21" s="643"/>
      <c r="Q21" s="644"/>
      <c r="R21" s="645">
        <v>72672</v>
      </c>
      <c r="S21" s="646"/>
      <c r="T21" s="646"/>
      <c r="U21" s="646"/>
      <c r="V21" s="646"/>
      <c r="W21" s="646"/>
      <c r="X21" s="646"/>
      <c r="Y21" s="647"/>
      <c r="Z21" s="648">
        <v>0.4</v>
      </c>
      <c r="AA21" s="648"/>
      <c r="AB21" s="648"/>
      <c r="AC21" s="648"/>
      <c r="AD21" s="649">
        <v>72672</v>
      </c>
      <c r="AE21" s="649"/>
      <c r="AF21" s="649"/>
      <c r="AG21" s="649"/>
      <c r="AH21" s="649"/>
      <c r="AI21" s="649"/>
      <c r="AJ21" s="649"/>
      <c r="AK21" s="649"/>
      <c r="AL21" s="650">
        <v>0.7</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t="s">
        <v>173</v>
      </c>
      <c r="BH21" s="646"/>
      <c r="BI21" s="646"/>
      <c r="BJ21" s="646"/>
      <c r="BK21" s="646"/>
      <c r="BL21" s="646"/>
      <c r="BM21" s="646"/>
      <c r="BN21" s="647"/>
      <c r="BO21" s="648" t="s">
        <v>232</v>
      </c>
      <c r="BP21" s="648"/>
      <c r="BQ21" s="648"/>
      <c r="BR21" s="648"/>
      <c r="BS21" s="654" t="s">
        <v>173</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278</v>
      </c>
      <c r="C22" s="643"/>
      <c r="D22" s="643"/>
      <c r="E22" s="643"/>
      <c r="F22" s="643"/>
      <c r="G22" s="643"/>
      <c r="H22" s="643"/>
      <c r="I22" s="643"/>
      <c r="J22" s="643"/>
      <c r="K22" s="643"/>
      <c r="L22" s="643"/>
      <c r="M22" s="643"/>
      <c r="N22" s="643"/>
      <c r="O22" s="643"/>
      <c r="P22" s="643"/>
      <c r="Q22" s="644"/>
      <c r="R22" s="645">
        <v>6018127</v>
      </c>
      <c r="S22" s="646"/>
      <c r="T22" s="646"/>
      <c r="U22" s="646"/>
      <c r="V22" s="646"/>
      <c r="W22" s="646"/>
      <c r="X22" s="646"/>
      <c r="Y22" s="647"/>
      <c r="Z22" s="648">
        <v>29.5</v>
      </c>
      <c r="AA22" s="648"/>
      <c r="AB22" s="648"/>
      <c r="AC22" s="648"/>
      <c r="AD22" s="649">
        <v>5407021</v>
      </c>
      <c r="AE22" s="649"/>
      <c r="AF22" s="649"/>
      <c r="AG22" s="649"/>
      <c r="AH22" s="649"/>
      <c r="AI22" s="649"/>
      <c r="AJ22" s="649"/>
      <c r="AK22" s="649"/>
      <c r="AL22" s="650">
        <v>52.6</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232</v>
      </c>
      <c r="BH22" s="646"/>
      <c r="BI22" s="646"/>
      <c r="BJ22" s="646"/>
      <c r="BK22" s="646"/>
      <c r="BL22" s="646"/>
      <c r="BM22" s="646"/>
      <c r="BN22" s="647"/>
      <c r="BO22" s="648" t="s">
        <v>232</v>
      </c>
      <c r="BP22" s="648"/>
      <c r="BQ22" s="648"/>
      <c r="BR22" s="648"/>
      <c r="BS22" s="654" t="s">
        <v>173</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281</v>
      </c>
      <c r="C23" s="643"/>
      <c r="D23" s="643"/>
      <c r="E23" s="643"/>
      <c r="F23" s="643"/>
      <c r="G23" s="643"/>
      <c r="H23" s="643"/>
      <c r="I23" s="643"/>
      <c r="J23" s="643"/>
      <c r="K23" s="643"/>
      <c r="L23" s="643"/>
      <c r="M23" s="643"/>
      <c r="N23" s="643"/>
      <c r="O23" s="643"/>
      <c r="P23" s="643"/>
      <c r="Q23" s="644"/>
      <c r="R23" s="645">
        <v>5407021</v>
      </c>
      <c r="S23" s="646"/>
      <c r="T23" s="646"/>
      <c r="U23" s="646"/>
      <c r="V23" s="646"/>
      <c r="W23" s="646"/>
      <c r="X23" s="646"/>
      <c r="Y23" s="647"/>
      <c r="Z23" s="648">
        <v>26.5</v>
      </c>
      <c r="AA23" s="648"/>
      <c r="AB23" s="648"/>
      <c r="AC23" s="648"/>
      <c r="AD23" s="649">
        <v>5407021</v>
      </c>
      <c r="AE23" s="649"/>
      <c r="AF23" s="649"/>
      <c r="AG23" s="649"/>
      <c r="AH23" s="649"/>
      <c r="AI23" s="649"/>
      <c r="AJ23" s="649"/>
      <c r="AK23" s="649"/>
      <c r="AL23" s="650">
        <v>52.6</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t="s">
        <v>232</v>
      </c>
      <c r="BH23" s="646"/>
      <c r="BI23" s="646"/>
      <c r="BJ23" s="646"/>
      <c r="BK23" s="646"/>
      <c r="BL23" s="646"/>
      <c r="BM23" s="646"/>
      <c r="BN23" s="647"/>
      <c r="BO23" s="648" t="s">
        <v>173</v>
      </c>
      <c r="BP23" s="648"/>
      <c r="BQ23" s="648"/>
      <c r="BR23" s="648"/>
      <c r="BS23" s="654" t="s">
        <v>252</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c r="B24" s="642" t="s">
        <v>288</v>
      </c>
      <c r="C24" s="643"/>
      <c r="D24" s="643"/>
      <c r="E24" s="643"/>
      <c r="F24" s="643"/>
      <c r="G24" s="643"/>
      <c r="H24" s="643"/>
      <c r="I24" s="643"/>
      <c r="J24" s="643"/>
      <c r="K24" s="643"/>
      <c r="L24" s="643"/>
      <c r="M24" s="643"/>
      <c r="N24" s="643"/>
      <c r="O24" s="643"/>
      <c r="P24" s="643"/>
      <c r="Q24" s="644"/>
      <c r="R24" s="645">
        <v>611106</v>
      </c>
      <c r="S24" s="646"/>
      <c r="T24" s="646"/>
      <c r="U24" s="646"/>
      <c r="V24" s="646"/>
      <c r="W24" s="646"/>
      <c r="X24" s="646"/>
      <c r="Y24" s="647"/>
      <c r="Z24" s="648">
        <v>3</v>
      </c>
      <c r="AA24" s="648"/>
      <c r="AB24" s="648"/>
      <c r="AC24" s="648"/>
      <c r="AD24" s="649" t="s">
        <v>173</v>
      </c>
      <c r="AE24" s="649"/>
      <c r="AF24" s="649"/>
      <c r="AG24" s="649"/>
      <c r="AH24" s="649"/>
      <c r="AI24" s="649"/>
      <c r="AJ24" s="649"/>
      <c r="AK24" s="649"/>
      <c r="AL24" s="650" t="s">
        <v>173</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232</v>
      </c>
      <c r="BH24" s="646"/>
      <c r="BI24" s="646"/>
      <c r="BJ24" s="646"/>
      <c r="BK24" s="646"/>
      <c r="BL24" s="646"/>
      <c r="BM24" s="646"/>
      <c r="BN24" s="647"/>
      <c r="BO24" s="648" t="s">
        <v>173</v>
      </c>
      <c r="BP24" s="648"/>
      <c r="BQ24" s="648"/>
      <c r="BR24" s="648"/>
      <c r="BS24" s="654" t="s">
        <v>232</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7207816</v>
      </c>
      <c r="CS24" s="635"/>
      <c r="CT24" s="635"/>
      <c r="CU24" s="635"/>
      <c r="CV24" s="635"/>
      <c r="CW24" s="635"/>
      <c r="CX24" s="635"/>
      <c r="CY24" s="636"/>
      <c r="CZ24" s="639">
        <v>37</v>
      </c>
      <c r="DA24" s="640"/>
      <c r="DB24" s="640"/>
      <c r="DC24" s="659"/>
      <c r="DD24" s="684">
        <v>5109722</v>
      </c>
      <c r="DE24" s="635"/>
      <c r="DF24" s="635"/>
      <c r="DG24" s="635"/>
      <c r="DH24" s="635"/>
      <c r="DI24" s="635"/>
      <c r="DJ24" s="635"/>
      <c r="DK24" s="636"/>
      <c r="DL24" s="684">
        <v>5109718</v>
      </c>
      <c r="DM24" s="635"/>
      <c r="DN24" s="635"/>
      <c r="DO24" s="635"/>
      <c r="DP24" s="635"/>
      <c r="DQ24" s="635"/>
      <c r="DR24" s="635"/>
      <c r="DS24" s="635"/>
      <c r="DT24" s="635"/>
      <c r="DU24" s="635"/>
      <c r="DV24" s="636"/>
      <c r="DW24" s="639">
        <v>47.7</v>
      </c>
      <c r="DX24" s="640"/>
      <c r="DY24" s="640"/>
      <c r="DZ24" s="640"/>
      <c r="EA24" s="640"/>
      <c r="EB24" s="640"/>
      <c r="EC24" s="641"/>
    </row>
    <row r="25" spans="2:133" ht="11.25" customHeight="1">
      <c r="B25" s="642" t="s">
        <v>291</v>
      </c>
      <c r="C25" s="643"/>
      <c r="D25" s="643"/>
      <c r="E25" s="643"/>
      <c r="F25" s="643"/>
      <c r="G25" s="643"/>
      <c r="H25" s="643"/>
      <c r="I25" s="643"/>
      <c r="J25" s="643"/>
      <c r="K25" s="643"/>
      <c r="L25" s="643"/>
      <c r="M25" s="643"/>
      <c r="N25" s="643"/>
      <c r="O25" s="643"/>
      <c r="P25" s="643"/>
      <c r="Q25" s="644"/>
      <c r="R25" s="645" t="s">
        <v>173</v>
      </c>
      <c r="S25" s="646"/>
      <c r="T25" s="646"/>
      <c r="U25" s="646"/>
      <c r="V25" s="646"/>
      <c r="W25" s="646"/>
      <c r="X25" s="646"/>
      <c r="Y25" s="647"/>
      <c r="Z25" s="648" t="s">
        <v>173</v>
      </c>
      <c r="AA25" s="648"/>
      <c r="AB25" s="648"/>
      <c r="AC25" s="648"/>
      <c r="AD25" s="649" t="s">
        <v>173</v>
      </c>
      <c r="AE25" s="649"/>
      <c r="AF25" s="649"/>
      <c r="AG25" s="649"/>
      <c r="AH25" s="649"/>
      <c r="AI25" s="649"/>
      <c r="AJ25" s="649"/>
      <c r="AK25" s="649"/>
      <c r="AL25" s="650" t="s">
        <v>232</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232</v>
      </c>
      <c r="BH25" s="646"/>
      <c r="BI25" s="646"/>
      <c r="BJ25" s="646"/>
      <c r="BK25" s="646"/>
      <c r="BL25" s="646"/>
      <c r="BM25" s="646"/>
      <c r="BN25" s="647"/>
      <c r="BO25" s="648" t="s">
        <v>173</v>
      </c>
      <c r="BP25" s="648"/>
      <c r="BQ25" s="648"/>
      <c r="BR25" s="648"/>
      <c r="BS25" s="654" t="s">
        <v>232</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2675450</v>
      </c>
      <c r="CS25" s="681"/>
      <c r="CT25" s="681"/>
      <c r="CU25" s="681"/>
      <c r="CV25" s="681"/>
      <c r="CW25" s="681"/>
      <c r="CX25" s="681"/>
      <c r="CY25" s="682"/>
      <c r="CZ25" s="650">
        <v>13.7</v>
      </c>
      <c r="DA25" s="679"/>
      <c r="DB25" s="679"/>
      <c r="DC25" s="683"/>
      <c r="DD25" s="654">
        <v>2491769</v>
      </c>
      <c r="DE25" s="681"/>
      <c r="DF25" s="681"/>
      <c r="DG25" s="681"/>
      <c r="DH25" s="681"/>
      <c r="DI25" s="681"/>
      <c r="DJ25" s="681"/>
      <c r="DK25" s="682"/>
      <c r="DL25" s="654">
        <v>2491769</v>
      </c>
      <c r="DM25" s="681"/>
      <c r="DN25" s="681"/>
      <c r="DO25" s="681"/>
      <c r="DP25" s="681"/>
      <c r="DQ25" s="681"/>
      <c r="DR25" s="681"/>
      <c r="DS25" s="681"/>
      <c r="DT25" s="681"/>
      <c r="DU25" s="681"/>
      <c r="DV25" s="682"/>
      <c r="DW25" s="650">
        <v>23.3</v>
      </c>
      <c r="DX25" s="679"/>
      <c r="DY25" s="679"/>
      <c r="DZ25" s="679"/>
      <c r="EA25" s="679"/>
      <c r="EB25" s="679"/>
      <c r="EC25" s="680"/>
    </row>
    <row r="26" spans="2:133" ht="11.25" customHeight="1">
      <c r="B26" s="642" t="s">
        <v>294</v>
      </c>
      <c r="C26" s="643"/>
      <c r="D26" s="643"/>
      <c r="E26" s="643"/>
      <c r="F26" s="643"/>
      <c r="G26" s="643"/>
      <c r="H26" s="643"/>
      <c r="I26" s="643"/>
      <c r="J26" s="643"/>
      <c r="K26" s="643"/>
      <c r="L26" s="643"/>
      <c r="M26" s="643"/>
      <c r="N26" s="643"/>
      <c r="O26" s="643"/>
      <c r="P26" s="643"/>
      <c r="Q26" s="644"/>
      <c r="R26" s="645">
        <v>10869714</v>
      </c>
      <c r="S26" s="646"/>
      <c r="T26" s="646"/>
      <c r="U26" s="646"/>
      <c r="V26" s="646"/>
      <c r="W26" s="646"/>
      <c r="X26" s="646"/>
      <c r="Y26" s="647"/>
      <c r="Z26" s="648">
        <v>53.3</v>
      </c>
      <c r="AA26" s="648"/>
      <c r="AB26" s="648"/>
      <c r="AC26" s="648"/>
      <c r="AD26" s="649">
        <v>10258608</v>
      </c>
      <c r="AE26" s="649"/>
      <c r="AF26" s="649"/>
      <c r="AG26" s="649"/>
      <c r="AH26" s="649"/>
      <c r="AI26" s="649"/>
      <c r="AJ26" s="649"/>
      <c r="AK26" s="649"/>
      <c r="AL26" s="650">
        <v>99.7</v>
      </c>
      <c r="AM26" s="651"/>
      <c r="AN26" s="651"/>
      <c r="AO26" s="652"/>
      <c r="AP26" s="664" t="s">
        <v>295</v>
      </c>
      <c r="AQ26" s="694"/>
      <c r="AR26" s="694"/>
      <c r="AS26" s="694"/>
      <c r="AT26" s="694"/>
      <c r="AU26" s="694"/>
      <c r="AV26" s="694"/>
      <c r="AW26" s="694"/>
      <c r="AX26" s="694"/>
      <c r="AY26" s="694"/>
      <c r="AZ26" s="694"/>
      <c r="BA26" s="694"/>
      <c r="BB26" s="694"/>
      <c r="BC26" s="694"/>
      <c r="BD26" s="694"/>
      <c r="BE26" s="694"/>
      <c r="BF26" s="666"/>
      <c r="BG26" s="645" t="s">
        <v>173</v>
      </c>
      <c r="BH26" s="646"/>
      <c r="BI26" s="646"/>
      <c r="BJ26" s="646"/>
      <c r="BK26" s="646"/>
      <c r="BL26" s="646"/>
      <c r="BM26" s="646"/>
      <c r="BN26" s="647"/>
      <c r="BO26" s="648" t="s">
        <v>173</v>
      </c>
      <c r="BP26" s="648"/>
      <c r="BQ26" s="648"/>
      <c r="BR26" s="648"/>
      <c r="BS26" s="654" t="s">
        <v>173</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1785582</v>
      </c>
      <c r="CS26" s="646"/>
      <c r="CT26" s="646"/>
      <c r="CU26" s="646"/>
      <c r="CV26" s="646"/>
      <c r="CW26" s="646"/>
      <c r="CX26" s="646"/>
      <c r="CY26" s="647"/>
      <c r="CZ26" s="650">
        <v>9.1999999999999993</v>
      </c>
      <c r="DA26" s="679"/>
      <c r="DB26" s="679"/>
      <c r="DC26" s="683"/>
      <c r="DD26" s="654">
        <v>1619078</v>
      </c>
      <c r="DE26" s="646"/>
      <c r="DF26" s="646"/>
      <c r="DG26" s="646"/>
      <c r="DH26" s="646"/>
      <c r="DI26" s="646"/>
      <c r="DJ26" s="646"/>
      <c r="DK26" s="647"/>
      <c r="DL26" s="654" t="s">
        <v>232</v>
      </c>
      <c r="DM26" s="646"/>
      <c r="DN26" s="646"/>
      <c r="DO26" s="646"/>
      <c r="DP26" s="646"/>
      <c r="DQ26" s="646"/>
      <c r="DR26" s="646"/>
      <c r="DS26" s="646"/>
      <c r="DT26" s="646"/>
      <c r="DU26" s="646"/>
      <c r="DV26" s="647"/>
      <c r="DW26" s="650" t="s">
        <v>173</v>
      </c>
      <c r="DX26" s="679"/>
      <c r="DY26" s="679"/>
      <c r="DZ26" s="679"/>
      <c r="EA26" s="679"/>
      <c r="EB26" s="679"/>
      <c r="EC26" s="680"/>
    </row>
    <row r="27" spans="2:133" ht="11.25" customHeight="1">
      <c r="B27" s="642" t="s">
        <v>297</v>
      </c>
      <c r="C27" s="643"/>
      <c r="D27" s="643"/>
      <c r="E27" s="643"/>
      <c r="F27" s="643"/>
      <c r="G27" s="643"/>
      <c r="H27" s="643"/>
      <c r="I27" s="643"/>
      <c r="J27" s="643"/>
      <c r="K27" s="643"/>
      <c r="L27" s="643"/>
      <c r="M27" s="643"/>
      <c r="N27" s="643"/>
      <c r="O27" s="643"/>
      <c r="P27" s="643"/>
      <c r="Q27" s="644"/>
      <c r="R27" s="645">
        <v>3920</v>
      </c>
      <c r="S27" s="646"/>
      <c r="T27" s="646"/>
      <c r="U27" s="646"/>
      <c r="V27" s="646"/>
      <c r="W27" s="646"/>
      <c r="X27" s="646"/>
      <c r="Y27" s="647"/>
      <c r="Z27" s="648">
        <v>0</v>
      </c>
      <c r="AA27" s="648"/>
      <c r="AB27" s="648"/>
      <c r="AC27" s="648"/>
      <c r="AD27" s="649">
        <v>3920</v>
      </c>
      <c r="AE27" s="649"/>
      <c r="AF27" s="649"/>
      <c r="AG27" s="649"/>
      <c r="AH27" s="649"/>
      <c r="AI27" s="649"/>
      <c r="AJ27" s="649"/>
      <c r="AK27" s="649"/>
      <c r="AL27" s="650">
        <v>0</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3899099</v>
      </c>
      <c r="BH27" s="646"/>
      <c r="BI27" s="646"/>
      <c r="BJ27" s="646"/>
      <c r="BK27" s="646"/>
      <c r="BL27" s="646"/>
      <c r="BM27" s="646"/>
      <c r="BN27" s="647"/>
      <c r="BO27" s="648">
        <v>100</v>
      </c>
      <c r="BP27" s="648"/>
      <c r="BQ27" s="648"/>
      <c r="BR27" s="648"/>
      <c r="BS27" s="654">
        <v>51168</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2827396</v>
      </c>
      <c r="CS27" s="681"/>
      <c r="CT27" s="681"/>
      <c r="CU27" s="681"/>
      <c r="CV27" s="681"/>
      <c r="CW27" s="681"/>
      <c r="CX27" s="681"/>
      <c r="CY27" s="682"/>
      <c r="CZ27" s="650">
        <v>14.5</v>
      </c>
      <c r="DA27" s="679"/>
      <c r="DB27" s="679"/>
      <c r="DC27" s="683"/>
      <c r="DD27" s="654">
        <v>937333</v>
      </c>
      <c r="DE27" s="681"/>
      <c r="DF27" s="681"/>
      <c r="DG27" s="681"/>
      <c r="DH27" s="681"/>
      <c r="DI27" s="681"/>
      <c r="DJ27" s="681"/>
      <c r="DK27" s="682"/>
      <c r="DL27" s="654">
        <v>937329</v>
      </c>
      <c r="DM27" s="681"/>
      <c r="DN27" s="681"/>
      <c r="DO27" s="681"/>
      <c r="DP27" s="681"/>
      <c r="DQ27" s="681"/>
      <c r="DR27" s="681"/>
      <c r="DS27" s="681"/>
      <c r="DT27" s="681"/>
      <c r="DU27" s="681"/>
      <c r="DV27" s="682"/>
      <c r="DW27" s="650">
        <v>8.6999999999999993</v>
      </c>
      <c r="DX27" s="679"/>
      <c r="DY27" s="679"/>
      <c r="DZ27" s="679"/>
      <c r="EA27" s="679"/>
      <c r="EB27" s="679"/>
      <c r="EC27" s="680"/>
    </row>
    <row r="28" spans="2:133" ht="11.25" customHeight="1">
      <c r="B28" s="642" t="s">
        <v>300</v>
      </c>
      <c r="C28" s="643"/>
      <c r="D28" s="643"/>
      <c r="E28" s="643"/>
      <c r="F28" s="643"/>
      <c r="G28" s="643"/>
      <c r="H28" s="643"/>
      <c r="I28" s="643"/>
      <c r="J28" s="643"/>
      <c r="K28" s="643"/>
      <c r="L28" s="643"/>
      <c r="M28" s="643"/>
      <c r="N28" s="643"/>
      <c r="O28" s="643"/>
      <c r="P28" s="643"/>
      <c r="Q28" s="644"/>
      <c r="R28" s="645">
        <v>39951</v>
      </c>
      <c r="S28" s="646"/>
      <c r="T28" s="646"/>
      <c r="U28" s="646"/>
      <c r="V28" s="646"/>
      <c r="W28" s="646"/>
      <c r="X28" s="646"/>
      <c r="Y28" s="647"/>
      <c r="Z28" s="648">
        <v>0.2</v>
      </c>
      <c r="AA28" s="648"/>
      <c r="AB28" s="648"/>
      <c r="AC28" s="648"/>
      <c r="AD28" s="649" t="s">
        <v>173</v>
      </c>
      <c r="AE28" s="649"/>
      <c r="AF28" s="649"/>
      <c r="AG28" s="649"/>
      <c r="AH28" s="649"/>
      <c r="AI28" s="649"/>
      <c r="AJ28" s="649"/>
      <c r="AK28" s="649"/>
      <c r="AL28" s="650" t="s">
        <v>232</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1704970</v>
      </c>
      <c r="CS28" s="646"/>
      <c r="CT28" s="646"/>
      <c r="CU28" s="646"/>
      <c r="CV28" s="646"/>
      <c r="CW28" s="646"/>
      <c r="CX28" s="646"/>
      <c r="CY28" s="647"/>
      <c r="CZ28" s="650">
        <v>8.8000000000000007</v>
      </c>
      <c r="DA28" s="679"/>
      <c r="DB28" s="679"/>
      <c r="DC28" s="683"/>
      <c r="DD28" s="654">
        <v>1680620</v>
      </c>
      <c r="DE28" s="646"/>
      <c r="DF28" s="646"/>
      <c r="DG28" s="646"/>
      <c r="DH28" s="646"/>
      <c r="DI28" s="646"/>
      <c r="DJ28" s="646"/>
      <c r="DK28" s="647"/>
      <c r="DL28" s="654">
        <v>1680620</v>
      </c>
      <c r="DM28" s="646"/>
      <c r="DN28" s="646"/>
      <c r="DO28" s="646"/>
      <c r="DP28" s="646"/>
      <c r="DQ28" s="646"/>
      <c r="DR28" s="646"/>
      <c r="DS28" s="646"/>
      <c r="DT28" s="646"/>
      <c r="DU28" s="646"/>
      <c r="DV28" s="647"/>
      <c r="DW28" s="650">
        <v>15.7</v>
      </c>
      <c r="DX28" s="679"/>
      <c r="DY28" s="679"/>
      <c r="DZ28" s="679"/>
      <c r="EA28" s="679"/>
      <c r="EB28" s="679"/>
      <c r="EC28" s="680"/>
    </row>
    <row r="29" spans="2:133" ht="11.25" customHeight="1">
      <c r="B29" s="642" t="s">
        <v>302</v>
      </c>
      <c r="C29" s="643"/>
      <c r="D29" s="643"/>
      <c r="E29" s="643"/>
      <c r="F29" s="643"/>
      <c r="G29" s="643"/>
      <c r="H29" s="643"/>
      <c r="I29" s="643"/>
      <c r="J29" s="643"/>
      <c r="K29" s="643"/>
      <c r="L29" s="643"/>
      <c r="M29" s="643"/>
      <c r="N29" s="643"/>
      <c r="O29" s="643"/>
      <c r="P29" s="643"/>
      <c r="Q29" s="644"/>
      <c r="R29" s="645">
        <v>203293</v>
      </c>
      <c r="S29" s="646"/>
      <c r="T29" s="646"/>
      <c r="U29" s="646"/>
      <c r="V29" s="646"/>
      <c r="W29" s="646"/>
      <c r="X29" s="646"/>
      <c r="Y29" s="647"/>
      <c r="Z29" s="648">
        <v>1</v>
      </c>
      <c r="AA29" s="648"/>
      <c r="AB29" s="648"/>
      <c r="AC29" s="648"/>
      <c r="AD29" s="649" t="s">
        <v>173</v>
      </c>
      <c r="AE29" s="649"/>
      <c r="AF29" s="649"/>
      <c r="AG29" s="649"/>
      <c r="AH29" s="649"/>
      <c r="AI29" s="649"/>
      <c r="AJ29" s="649"/>
      <c r="AK29" s="649"/>
      <c r="AL29" s="650" t="s">
        <v>232</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303</v>
      </c>
      <c r="CE29" s="686"/>
      <c r="CF29" s="660" t="s">
        <v>69</v>
      </c>
      <c r="CG29" s="661"/>
      <c r="CH29" s="661"/>
      <c r="CI29" s="661"/>
      <c r="CJ29" s="661"/>
      <c r="CK29" s="661"/>
      <c r="CL29" s="661"/>
      <c r="CM29" s="661"/>
      <c r="CN29" s="661"/>
      <c r="CO29" s="661"/>
      <c r="CP29" s="661"/>
      <c r="CQ29" s="662"/>
      <c r="CR29" s="645">
        <v>1704938</v>
      </c>
      <c r="CS29" s="681"/>
      <c r="CT29" s="681"/>
      <c r="CU29" s="681"/>
      <c r="CV29" s="681"/>
      <c r="CW29" s="681"/>
      <c r="CX29" s="681"/>
      <c r="CY29" s="682"/>
      <c r="CZ29" s="650">
        <v>8.8000000000000007</v>
      </c>
      <c r="DA29" s="679"/>
      <c r="DB29" s="679"/>
      <c r="DC29" s="683"/>
      <c r="DD29" s="654">
        <v>1680588</v>
      </c>
      <c r="DE29" s="681"/>
      <c r="DF29" s="681"/>
      <c r="DG29" s="681"/>
      <c r="DH29" s="681"/>
      <c r="DI29" s="681"/>
      <c r="DJ29" s="681"/>
      <c r="DK29" s="682"/>
      <c r="DL29" s="654">
        <v>1680588</v>
      </c>
      <c r="DM29" s="681"/>
      <c r="DN29" s="681"/>
      <c r="DO29" s="681"/>
      <c r="DP29" s="681"/>
      <c r="DQ29" s="681"/>
      <c r="DR29" s="681"/>
      <c r="DS29" s="681"/>
      <c r="DT29" s="681"/>
      <c r="DU29" s="681"/>
      <c r="DV29" s="682"/>
      <c r="DW29" s="650">
        <v>15.7</v>
      </c>
      <c r="DX29" s="679"/>
      <c r="DY29" s="679"/>
      <c r="DZ29" s="679"/>
      <c r="EA29" s="679"/>
      <c r="EB29" s="679"/>
      <c r="EC29" s="680"/>
    </row>
    <row r="30" spans="2:133" ht="11.25" customHeight="1">
      <c r="B30" s="642" t="s">
        <v>304</v>
      </c>
      <c r="C30" s="643"/>
      <c r="D30" s="643"/>
      <c r="E30" s="643"/>
      <c r="F30" s="643"/>
      <c r="G30" s="643"/>
      <c r="H30" s="643"/>
      <c r="I30" s="643"/>
      <c r="J30" s="643"/>
      <c r="K30" s="643"/>
      <c r="L30" s="643"/>
      <c r="M30" s="643"/>
      <c r="N30" s="643"/>
      <c r="O30" s="643"/>
      <c r="P30" s="643"/>
      <c r="Q30" s="644"/>
      <c r="R30" s="645">
        <v>67293</v>
      </c>
      <c r="S30" s="646"/>
      <c r="T30" s="646"/>
      <c r="U30" s="646"/>
      <c r="V30" s="646"/>
      <c r="W30" s="646"/>
      <c r="X30" s="646"/>
      <c r="Y30" s="647"/>
      <c r="Z30" s="648">
        <v>0.3</v>
      </c>
      <c r="AA30" s="648"/>
      <c r="AB30" s="648"/>
      <c r="AC30" s="648"/>
      <c r="AD30" s="649">
        <v>87</v>
      </c>
      <c r="AE30" s="649"/>
      <c r="AF30" s="649"/>
      <c r="AG30" s="649"/>
      <c r="AH30" s="649"/>
      <c r="AI30" s="649"/>
      <c r="AJ30" s="649"/>
      <c r="AK30" s="649"/>
      <c r="AL30" s="650">
        <v>0</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305</v>
      </c>
      <c r="BH30" s="698"/>
      <c r="BI30" s="698"/>
      <c r="BJ30" s="698"/>
      <c r="BK30" s="698"/>
      <c r="BL30" s="698"/>
      <c r="BM30" s="698"/>
      <c r="BN30" s="698"/>
      <c r="BO30" s="698"/>
      <c r="BP30" s="698"/>
      <c r="BQ30" s="699"/>
      <c r="BR30" s="624" t="s">
        <v>306</v>
      </c>
      <c r="BS30" s="698"/>
      <c r="BT30" s="698"/>
      <c r="BU30" s="698"/>
      <c r="BV30" s="698"/>
      <c r="BW30" s="698"/>
      <c r="BX30" s="698"/>
      <c r="BY30" s="698"/>
      <c r="BZ30" s="698"/>
      <c r="CA30" s="698"/>
      <c r="CB30" s="699"/>
      <c r="CD30" s="687"/>
      <c r="CE30" s="688"/>
      <c r="CF30" s="660" t="s">
        <v>307</v>
      </c>
      <c r="CG30" s="661"/>
      <c r="CH30" s="661"/>
      <c r="CI30" s="661"/>
      <c r="CJ30" s="661"/>
      <c r="CK30" s="661"/>
      <c r="CL30" s="661"/>
      <c r="CM30" s="661"/>
      <c r="CN30" s="661"/>
      <c r="CO30" s="661"/>
      <c r="CP30" s="661"/>
      <c r="CQ30" s="662"/>
      <c r="CR30" s="645">
        <v>1550277</v>
      </c>
      <c r="CS30" s="646"/>
      <c r="CT30" s="646"/>
      <c r="CU30" s="646"/>
      <c r="CV30" s="646"/>
      <c r="CW30" s="646"/>
      <c r="CX30" s="646"/>
      <c r="CY30" s="647"/>
      <c r="CZ30" s="650">
        <v>8</v>
      </c>
      <c r="DA30" s="679"/>
      <c r="DB30" s="679"/>
      <c r="DC30" s="683"/>
      <c r="DD30" s="654">
        <v>1525927</v>
      </c>
      <c r="DE30" s="646"/>
      <c r="DF30" s="646"/>
      <c r="DG30" s="646"/>
      <c r="DH30" s="646"/>
      <c r="DI30" s="646"/>
      <c r="DJ30" s="646"/>
      <c r="DK30" s="647"/>
      <c r="DL30" s="654">
        <v>1525927</v>
      </c>
      <c r="DM30" s="646"/>
      <c r="DN30" s="646"/>
      <c r="DO30" s="646"/>
      <c r="DP30" s="646"/>
      <c r="DQ30" s="646"/>
      <c r="DR30" s="646"/>
      <c r="DS30" s="646"/>
      <c r="DT30" s="646"/>
      <c r="DU30" s="646"/>
      <c r="DV30" s="647"/>
      <c r="DW30" s="650">
        <v>14.2</v>
      </c>
      <c r="DX30" s="679"/>
      <c r="DY30" s="679"/>
      <c r="DZ30" s="679"/>
      <c r="EA30" s="679"/>
      <c r="EB30" s="679"/>
      <c r="EC30" s="680"/>
    </row>
    <row r="31" spans="2:133" ht="11.25" customHeight="1">
      <c r="B31" s="642" t="s">
        <v>308</v>
      </c>
      <c r="C31" s="643"/>
      <c r="D31" s="643"/>
      <c r="E31" s="643"/>
      <c r="F31" s="643"/>
      <c r="G31" s="643"/>
      <c r="H31" s="643"/>
      <c r="I31" s="643"/>
      <c r="J31" s="643"/>
      <c r="K31" s="643"/>
      <c r="L31" s="643"/>
      <c r="M31" s="643"/>
      <c r="N31" s="643"/>
      <c r="O31" s="643"/>
      <c r="P31" s="643"/>
      <c r="Q31" s="644"/>
      <c r="R31" s="645">
        <v>3224702</v>
      </c>
      <c r="S31" s="646"/>
      <c r="T31" s="646"/>
      <c r="U31" s="646"/>
      <c r="V31" s="646"/>
      <c r="W31" s="646"/>
      <c r="X31" s="646"/>
      <c r="Y31" s="647"/>
      <c r="Z31" s="648">
        <v>15.8</v>
      </c>
      <c r="AA31" s="648"/>
      <c r="AB31" s="648"/>
      <c r="AC31" s="648"/>
      <c r="AD31" s="649" t="s">
        <v>232</v>
      </c>
      <c r="AE31" s="649"/>
      <c r="AF31" s="649"/>
      <c r="AG31" s="649"/>
      <c r="AH31" s="649"/>
      <c r="AI31" s="649"/>
      <c r="AJ31" s="649"/>
      <c r="AK31" s="649"/>
      <c r="AL31" s="650" t="s">
        <v>232</v>
      </c>
      <c r="AM31" s="651"/>
      <c r="AN31" s="651"/>
      <c r="AO31" s="652"/>
      <c r="AP31" s="702" t="s">
        <v>309</v>
      </c>
      <c r="AQ31" s="703"/>
      <c r="AR31" s="703"/>
      <c r="AS31" s="703"/>
      <c r="AT31" s="708" t="s">
        <v>310</v>
      </c>
      <c r="AU31" s="231"/>
      <c r="AV31" s="231"/>
      <c r="AW31" s="231"/>
      <c r="AX31" s="631" t="s">
        <v>185</v>
      </c>
      <c r="AY31" s="632"/>
      <c r="AZ31" s="632"/>
      <c r="BA31" s="632"/>
      <c r="BB31" s="632"/>
      <c r="BC31" s="632"/>
      <c r="BD31" s="632"/>
      <c r="BE31" s="632"/>
      <c r="BF31" s="633"/>
      <c r="BG31" s="713">
        <v>99.1</v>
      </c>
      <c r="BH31" s="700"/>
      <c r="BI31" s="700"/>
      <c r="BJ31" s="700"/>
      <c r="BK31" s="700"/>
      <c r="BL31" s="700"/>
      <c r="BM31" s="640">
        <v>97.4</v>
      </c>
      <c r="BN31" s="700"/>
      <c r="BO31" s="700"/>
      <c r="BP31" s="700"/>
      <c r="BQ31" s="701"/>
      <c r="BR31" s="713">
        <v>98.9</v>
      </c>
      <c r="BS31" s="700"/>
      <c r="BT31" s="700"/>
      <c r="BU31" s="700"/>
      <c r="BV31" s="700"/>
      <c r="BW31" s="700"/>
      <c r="BX31" s="640">
        <v>96.8</v>
      </c>
      <c r="BY31" s="700"/>
      <c r="BZ31" s="700"/>
      <c r="CA31" s="700"/>
      <c r="CB31" s="701"/>
      <c r="CD31" s="687"/>
      <c r="CE31" s="688"/>
      <c r="CF31" s="660" t="s">
        <v>311</v>
      </c>
      <c r="CG31" s="661"/>
      <c r="CH31" s="661"/>
      <c r="CI31" s="661"/>
      <c r="CJ31" s="661"/>
      <c r="CK31" s="661"/>
      <c r="CL31" s="661"/>
      <c r="CM31" s="661"/>
      <c r="CN31" s="661"/>
      <c r="CO31" s="661"/>
      <c r="CP31" s="661"/>
      <c r="CQ31" s="662"/>
      <c r="CR31" s="645">
        <v>154661</v>
      </c>
      <c r="CS31" s="681"/>
      <c r="CT31" s="681"/>
      <c r="CU31" s="681"/>
      <c r="CV31" s="681"/>
      <c r="CW31" s="681"/>
      <c r="CX31" s="681"/>
      <c r="CY31" s="682"/>
      <c r="CZ31" s="650">
        <v>0.8</v>
      </c>
      <c r="DA31" s="679"/>
      <c r="DB31" s="679"/>
      <c r="DC31" s="683"/>
      <c r="DD31" s="654">
        <v>154661</v>
      </c>
      <c r="DE31" s="681"/>
      <c r="DF31" s="681"/>
      <c r="DG31" s="681"/>
      <c r="DH31" s="681"/>
      <c r="DI31" s="681"/>
      <c r="DJ31" s="681"/>
      <c r="DK31" s="682"/>
      <c r="DL31" s="654">
        <v>154661</v>
      </c>
      <c r="DM31" s="681"/>
      <c r="DN31" s="681"/>
      <c r="DO31" s="681"/>
      <c r="DP31" s="681"/>
      <c r="DQ31" s="681"/>
      <c r="DR31" s="681"/>
      <c r="DS31" s="681"/>
      <c r="DT31" s="681"/>
      <c r="DU31" s="681"/>
      <c r="DV31" s="682"/>
      <c r="DW31" s="650">
        <v>1.4</v>
      </c>
      <c r="DX31" s="679"/>
      <c r="DY31" s="679"/>
      <c r="DZ31" s="679"/>
      <c r="EA31" s="679"/>
      <c r="EB31" s="679"/>
      <c r="EC31" s="680"/>
    </row>
    <row r="32" spans="2:133" ht="11.25" customHeight="1">
      <c r="B32" s="691" t="s">
        <v>312</v>
      </c>
      <c r="C32" s="692"/>
      <c r="D32" s="692"/>
      <c r="E32" s="692"/>
      <c r="F32" s="692"/>
      <c r="G32" s="692"/>
      <c r="H32" s="692"/>
      <c r="I32" s="692"/>
      <c r="J32" s="692"/>
      <c r="K32" s="692"/>
      <c r="L32" s="692"/>
      <c r="M32" s="692"/>
      <c r="N32" s="692"/>
      <c r="O32" s="692"/>
      <c r="P32" s="692"/>
      <c r="Q32" s="693"/>
      <c r="R32" s="645" t="s">
        <v>232</v>
      </c>
      <c r="S32" s="646"/>
      <c r="T32" s="646"/>
      <c r="U32" s="646"/>
      <c r="V32" s="646"/>
      <c r="W32" s="646"/>
      <c r="X32" s="646"/>
      <c r="Y32" s="647"/>
      <c r="Z32" s="648" t="s">
        <v>232</v>
      </c>
      <c r="AA32" s="648"/>
      <c r="AB32" s="648"/>
      <c r="AC32" s="648"/>
      <c r="AD32" s="649" t="s">
        <v>173</v>
      </c>
      <c r="AE32" s="649"/>
      <c r="AF32" s="649"/>
      <c r="AG32" s="649"/>
      <c r="AH32" s="649"/>
      <c r="AI32" s="649"/>
      <c r="AJ32" s="649"/>
      <c r="AK32" s="649"/>
      <c r="AL32" s="650" t="s">
        <v>232</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4">
        <v>99.1</v>
      </c>
      <c r="BH32" s="681"/>
      <c r="BI32" s="681"/>
      <c r="BJ32" s="681"/>
      <c r="BK32" s="681"/>
      <c r="BL32" s="681"/>
      <c r="BM32" s="651">
        <v>97.9</v>
      </c>
      <c r="BN32" s="711"/>
      <c r="BO32" s="711"/>
      <c r="BP32" s="711"/>
      <c r="BQ32" s="712"/>
      <c r="BR32" s="714">
        <v>98.9</v>
      </c>
      <c r="BS32" s="681"/>
      <c r="BT32" s="681"/>
      <c r="BU32" s="681"/>
      <c r="BV32" s="681"/>
      <c r="BW32" s="681"/>
      <c r="BX32" s="651">
        <v>97.3</v>
      </c>
      <c r="BY32" s="711"/>
      <c r="BZ32" s="711"/>
      <c r="CA32" s="711"/>
      <c r="CB32" s="712"/>
      <c r="CD32" s="689"/>
      <c r="CE32" s="690"/>
      <c r="CF32" s="660" t="s">
        <v>315</v>
      </c>
      <c r="CG32" s="661"/>
      <c r="CH32" s="661"/>
      <c r="CI32" s="661"/>
      <c r="CJ32" s="661"/>
      <c r="CK32" s="661"/>
      <c r="CL32" s="661"/>
      <c r="CM32" s="661"/>
      <c r="CN32" s="661"/>
      <c r="CO32" s="661"/>
      <c r="CP32" s="661"/>
      <c r="CQ32" s="662"/>
      <c r="CR32" s="645">
        <v>32</v>
      </c>
      <c r="CS32" s="646"/>
      <c r="CT32" s="646"/>
      <c r="CU32" s="646"/>
      <c r="CV32" s="646"/>
      <c r="CW32" s="646"/>
      <c r="CX32" s="646"/>
      <c r="CY32" s="647"/>
      <c r="CZ32" s="650">
        <v>0</v>
      </c>
      <c r="DA32" s="679"/>
      <c r="DB32" s="679"/>
      <c r="DC32" s="683"/>
      <c r="DD32" s="654">
        <v>32</v>
      </c>
      <c r="DE32" s="646"/>
      <c r="DF32" s="646"/>
      <c r="DG32" s="646"/>
      <c r="DH32" s="646"/>
      <c r="DI32" s="646"/>
      <c r="DJ32" s="646"/>
      <c r="DK32" s="647"/>
      <c r="DL32" s="654">
        <v>32</v>
      </c>
      <c r="DM32" s="646"/>
      <c r="DN32" s="646"/>
      <c r="DO32" s="646"/>
      <c r="DP32" s="646"/>
      <c r="DQ32" s="646"/>
      <c r="DR32" s="646"/>
      <c r="DS32" s="646"/>
      <c r="DT32" s="646"/>
      <c r="DU32" s="646"/>
      <c r="DV32" s="647"/>
      <c r="DW32" s="650">
        <v>0</v>
      </c>
      <c r="DX32" s="679"/>
      <c r="DY32" s="679"/>
      <c r="DZ32" s="679"/>
      <c r="EA32" s="679"/>
      <c r="EB32" s="679"/>
      <c r="EC32" s="680"/>
    </row>
    <row r="33" spans="2:133" ht="11.25" customHeight="1">
      <c r="B33" s="642" t="s">
        <v>316</v>
      </c>
      <c r="C33" s="643"/>
      <c r="D33" s="643"/>
      <c r="E33" s="643"/>
      <c r="F33" s="643"/>
      <c r="G33" s="643"/>
      <c r="H33" s="643"/>
      <c r="I33" s="643"/>
      <c r="J33" s="643"/>
      <c r="K33" s="643"/>
      <c r="L33" s="643"/>
      <c r="M33" s="643"/>
      <c r="N33" s="643"/>
      <c r="O33" s="643"/>
      <c r="P33" s="643"/>
      <c r="Q33" s="644"/>
      <c r="R33" s="645">
        <v>1621327</v>
      </c>
      <c r="S33" s="646"/>
      <c r="T33" s="646"/>
      <c r="U33" s="646"/>
      <c r="V33" s="646"/>
      <c r="W33" s="646"/>
      <c r="X33" s="646"/>
      <c r="Y33" s="647"/>
      <c r="Z33" s="648">
        <v>7.9</v>
      </c>
      <c r="AA33" s="648"/>
      <c r="AB33" s="648"/>
      <c r="AC33" s="648"/>
      <c r="AD33" s="649" t="s">
        <v>232</v>
      </c>
      <c r="AE33" s="649"/>
      <c r="AF33" s="649"/>
      <c r="AG33" s="649"/>
      <c r="AH33" s="649"/>
      <c r="AI33" s="649"/>
      <c r="AJ33" s="649"/>
      <c r="AK33" s="649"/>
      <c r="AL33" s="650" t="s">
        <v>173</v>
      </c>
      <c r="AM33" s="651"/>
      <c r="AN33" s="651"/>
      <c r="AO33" s="652"/>
      <c r="AP33" s="706"/>
      <c r="AQ33" s="707"/>
      <c r="AR33" s="707"/>
      <c r="AS33" s="707"/>
      <c r="AT33" s="710"/>
      <c r="AU33" s="232"/>
      <c r="AV33" s="232"/>
      <c r="AW33" s="232"/>
      <c r="AX33" s="695" t="s">
        <v>317</v>
      </c>
      <c r="AY33" s="696"/>
      <c r="AZ33" s="696"/>
      <c r="BA33" s="696"/>
      <c r="BB33" s="696"/>
      <c r="BC33" s="696"/>
      <c r="BD33" s="696"/>
      <c r="BE33" s="696"/>
      <c r="BF33" s="697"/>
      <c r="BG33" s="715">
        <v>99.1</v>
      </c>
      <c r="BH33" s="716"/>
      <c r="BI33" s="716"/>
      <c r="BJ33" s="716"/>
      <c r="BK33" s="716"/>
      <c r="BL33" s="716"/>
      <c r="BM33" s="717">
        <v>96.9</v>
      </c>
      <c r="BN33" s="716"/>
      <c r="BO33" s="716"/>
      <c r="BP33" s="716"/>
      <c r="BQ33" s="718"/>
      <c r="BR33" s="715">
        <v>98.8</v>
      </c>
      <c r="BS33" s="716"/>
      <c r="BT33" s="716"/>
      <c r="BU33" s="716"/>
      <c r="BV33" s="716"/>
      <c r="BW33" s="716"/>
      <c r="BX33" s="717">
        <v>96.4</v>
      </c>
      <c r="BY33" s="716"/>
      <c r="BZ33" s="716"/>
      <c r="CA33" s="716"/>
      <c r="CB33" s="718"/>
      <c r="CD33" s="660" t="s">
        <v>318</v>
      </c>
      <c r="CE33" s="661"/>
      <c r="CF33" s="661"/>
      <c r="CG33" s="661"/>
      <c r="CH33" s="661"/>
      <c r="CI33" s="661"/>
      <c r="CJ33" s="661"/>
      <c r="CK33" s="661"/>
      <c r="CL33" s="661"/>
      <c r="CM33" s="661"/>
      <c r="CN33" s="661"/>
      <c r="CO33" s="661"/>
      <c r="CP33" s="661"/>
      <c r="CQ33" s="662"/>
      <c r="CR33" s="645">
        <v>7621711</v>
      </c>
      <c r="CS33" s="681"/>
      <c r="CT33" s="681"/>
      <c r="CU33" s="681"/>
      <c r="CV33" s="681"/>
      <c r="CW33" s="681"/>
      <c r="CX33" s="681"/>
      <c r="CY33" s="682"/>
      <c r="CZ33" s="650">
        <v>39.1</v>
      </c>
      <c r="DA33" s="679"/>
      <c r="DB33" s="679"/>
      <c r="DC33" s="683"/>
      <c r="DD33" s="654">
        <v>6071914</v>
      </c>
      <c r="DE33" s="681"/>
      <c r="DF33" s="681"/>
      <c r="DG33" s="681"/>
      <c r="DH33" s="681"/>
      <c r="DI33" s="681"/>
      <c r="DJ33" s="681"/>
      <c r="DK33" s="682"/>
      <c r="DL33" s="654">
        <v>4502066</v>
      </c>
      <c r="DM33" s="681"/>
      <c r="DN33" s="681"/>
      <c r="DO33" s="681"/>
      <c r="DP33" s="681"/>
      <c r="DQ33" s="681"/>
      <c r="DR33" s="681"/>
      <c r="DS33" s="681"/>
      <c r="DT33" s="681"/>
      <c r="DU33" s="681"/>
      <c r="DV33" s="682"/>
      <c r="DW33" s="650">
        <v>42</v>
      </c>
      <c r="DX33" s="679"/>
      <c r="DY33" s="679"/>
      <c r="DZ33" s="679"/>
      <c r="EA33" s="679"/>
      <c r="EB33" s="679"/>
      <c r="EC33" s="680"/>
    </row>
    <row r="34" spans="2:133" ht="11.25" customHeight="1">
      <c r="B34" s="642" t="s">
        <v>319</v>
      </c>
      <c r="C34" s="643"/>
      <c r="D34" s="643"/>
      <c r="E34" s="643"/>
      <c r="F34" s="643"/>
      <c r="G34" s="643"/>
      <c r="H34" s="643"/>
      <c r="I34" s="643"/>
      <c r="J34" s="643"/>
      <c r="K34" s="643"/>
      <c r="L34" s="643"/>
      <c r="M34" s="643"/>
      <c r="N34" s="643"/>
      <c r="O34" s="643"/>
      <c r="P34" s="643"/>
      <c r="Q34" s="644"/>
      <c r="R34" s="645">
        <v>20266</v>
      </c>
      <c r="S34" s="646"/>
      <c r="T34" s="646"/>
      <c r="U34" s="646"/>
      <c r="V34" s="646"/>
      <c r="W34" s="646"/>
      <c r="X34" s="646"/>
      <c r="Y34" s="647"/>
      <c r="Z34" s="648">
        <v>0.1</v>
      </c>
      <c r="AA34" s="648"/>
      <c r="AB34" s="648"/>
      <c r="AC34" s="648"/>
      <c r="AD34" s="649">
        <v>1316</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2549270</v>
      </c>
      <c r="CS34" s="646"/>
      <c r="CT34" s="646"/>
      <c r="CU34" s="646"/>
      <c r="CV34" s="646"/>
      <c r="CW34" s="646"/>
      <c r="CX34" s="646"/>
      <c r="CY34" s="647"/>
      <c r="CZ34" s="650">
        <v>13.1</v>
      </c>
      <c r="DA34" s="679"/>
      <c r="DB34" s="679"/>
      <c r="DC34" s="683"/>
      <c r="DD34" s="654">
        <v>2116825</v>
      </c>
      <c r="DE34" s="646"/>
      <c r="DF34" s="646"/>
      <c r="DG34" s="646"/>
      <c r="DH34" s="646"/>
      <c r="DI34" s="646"/>
      <c r="DJ34" s="646"/>
      <c r="DK34" s="647"/>
      <c r="DL34" s="654">
        <v>1722071</v>
      </c>
      <c r="DM34" s="646"/>
      <c r="DN34" s="646"/>
      <c r="DO34" s="646"/>
      <c r="DP34" s="646"/>
      <c r="DQ34" s="646"/>
      <c r="DR34" s="646"/>
      <c r="DS34" s="646"/>
      <c r="DT34" s="646"/>
      <c r="DU34" s="646"/>
      <c r="DV34" s="647"/>
      <c r="DW34" s="650">
        <v>16.100000000000001</v>
      </c>
      <c r="DX34" s="679"/>
      <c r="DY34" s="679"/>
      <c r="DZ34" s="679"/>
      <c r="EA34" s="679"/>
      <c r="EB34" s="679"/>
      <c r="EC34" s="680"/>
    </row>
    <row r="35" spans="2:133" ht="11.25" customHeight="1">
      <c r="B35" s="642" t="s">
        <v>321</v>
      </c>
      <c r="C35" s="643"/>
      <c r="D35" s="643"/>
      <c r="E35" s="643"/>
      <c r="F35" s="643"/>
      <c r="G35" s="643"/>
      <c r="H35" s="643"/>
      <c r="I35" s="643"/>
      <c r="J35" s="643"/>
      <c r="K35" s="643"/>
      <c r="L35" s="643"/>
      <c r="M35" s="643"/>
      <c r="N35" s="643"/>
      <c r="O35" s="643"/>
      <c r="P35" s="643"/>
      <c r="Q35" s="644"/>
      <c r="R35" s="645">
        <v>65831</v>
      </c>
      <c r="S35" s="646"/>
      <c r="T35" s="646"/>
      <c r="U35" s="646"/>
      <c r="V35" s="646"/>
      <c r="W35" s="646"/>
      <c r="X35" s="646"/>
      <c r="Y35" s="647"/>
      <c r="Z35" s="648">
        <v>0.3</v>
      </c>
      <c r="AA35" s="648"/>
      <c r="AB35" s="648"/>
      <c r="AC35" s="648"/>
      <c r="AD35" s="649" t="s">
        <v>232</v>
      </c>
      <c r="AE35" s="649"/>
      <c r="AF35" s="649"/>
      <c r="AG35" s="649"/>
      <c r="AH35" s="649"/>
      <c r="AI35" s="649"/>
      <c r="AJ35" s="649"/>
      <c r="AK35" s="649"/>
      <c r="AL35" s="650" t="s">
        <v>232</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54369</v>
      </c>
      <c r="CS35" s="681"/>
      <c r="CT35" s="681"/>
      <c r="CU35" s="681"/>
      <c r="CV35" s="681"/>
      <c r="CW35" s="681"/>
      <c r="CX35" s="681"/>
      <c r="CY35" s="682"/>
      <c r="CZ35" s="650">
        <v>0.3</v>
      </c>
      <c r="DA35" s="679"/>
      <c r="DB35" s="679"/>
      <c r="DC35" s="683"/>
      <c r="DD35" s="654">
        <v>22364</v>
      </c>
      <c r="DE35" s="681"/>
      <c r="DF35" s="681"/>
      <c r="DG35" s="681"/>
      <c r="DH35" s="681"/>
      <c r="DI35" s="681"/>
      <c r="DJ35" s="681"/>
      <c r="DK35" s="682"/>
      <c r="DL35" s="654">
        <v>20160</v>
      </c>
      <c r="DM35" s="681"/>
      <c r="DN35" s="681"/>
      <c r="DO35" s="681"/>
      <c r="DP35" s="681"/>
      <c r="DQ35" s="681"/>
      <c r="DR35" s="681"/>
      <c r="DS35" s="681"/>
      <c r="DT35" s="681"/>
      <c r="DU35" s="681"/>
      <c r="DV35" s="682"/>
      <c r="DW35" s="650">
        <v>0.2</v>
      </c>
      <c r="DX35" s="679"/>
      <c r="DY35" s="679"/>
      <c r="DZ35" s="679"/>
      <c r="EA35" s="679"/>
      <c r="EB35" s="679"/>
      <c r="EC35" s="680"/>
    </row>
    <row r="36" spans="2:133" ht="11.25" customHeight="1">
      <c r="B36" s="642" t="s">
        <v>325</v>
      </c>
      <c r="C36" s="643"/>
      <c r="D36" s="643"/>
      <c r="E36" s="643"/>
      <c r="F36" s="643"/>
      <c r="G36" s="643"/>
      <c r="H36" s="643"/>
      <c r="I36" s="643"/>
      <c r="J36" s="643"/>
      <c r="K36" s="643"/>
      <c r="L36" s="643"/>
      <c r="M36" s="643"/>
      <c r="N36" s="643"/>
      <c r="O36" s="643"/>
      <c r="P36" s="643"/>
      <c r="Q36" s="644"/>
      <c r="R36" s="645">
        <v>316236</v>
      </c>
      <c r="S36" s="646"/>
      <c r="T36" s="646"/>
      <c r="U36" s="646"/>
      <c r="V36" s="646"/>
      <c r="W36" s="646"/>
      <c r="X36" s="646"/>
      <c r="Y36" s="647"/>
      <c r="Z36" s="648">
        <v>1.6</v>
      </c>
      <c r="AA36" s="648"/>
      <c r="AB36" s="648"/>
      <c r="AC36" s="648"/>
      <c r="AD36" s="649" t="s">
        <v>232</v>
      </c>
      <c r="AE36" s="649"/>
      <c r="AF36" s="649"/>
      <c r="AG36" s="649"/>
      <c r="AH36" s="649"/>
      <c r="AI36" s="649"/>
      <c r="AJ36" s="649"/>
      <c r="AK36" s="649"/>
      <c r="AL36" s="650" t="s">
        <v>232</v>
      </c>
      <c r="AM36" s="651"/>
      <c r="AN36" s="651"/>
      <c r="AO36" s="652"/>
      <c r="AP36" s="235"/>
      <c r="AQ36" s="719" t="s">
        <v>326</v>
      </c>
      <c r="AR36" s="720"/>
      <c r="AS36" s="720"/>
      <c r="AT36" s="720"/>
      <c r="AU36" s="720"/>
      <c r="AV36" s="720"/>
      <c r="AW36" s="720"/>
      <c r="AX36" s="720"/>
      <c r="AY36" s="721"/>
      <c r="AZ36" s="634">
        <v>2020383</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56140</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2821452</v>
      </c>
      <c r="CS36" s="646"/>
      <c r="CT36" s="646"/>
      <c r="CU36" s="646"/>
      <c r="CV36" s="646"/>
      <c r="CW36" s="646"/>
      <c r="CX36" s="646"/>
      <c r="CY36" s="647"/>
      <c r="CZ36" s="650">
        <v>14.5</v>
      </c>
      <c r="DA36" s="679"/>
      <c r="DB36" s="679"/>
      <c r="DC36" s="683"/>
      <c r="DD36" s="654">
        <v>2089656</v>
      </c>
      <c r="DE36" s="646"/>
      <c r="DF36" s="646"/>
      <c r="DG36" s="646"/>
      <c r="DH36" s="646"/>
      <c r="DI36" s="646"/>
      <c r="DJ36" s="646"/>
      <c r="DK36" s="647"/>
      <c r="DL36" s="654">
        <v>1912409</v>
      </c>
      <c r="DM36" s="646"/>
      <c r="DN36" s="646"/>
      <c r="DO36" s="646"/>
      <c r="DP36" s="646"/>
      <c r="DQ36" s="646"/>
      <c r="DR36" s="646"/>
      <c r="DS36" s="646"/>
      <c r="DT36" s="646"/>
      <c r="DU36" s="646"/>
      <c r="DV36" s="647"/>
      <c r="DW36" s="650">
        <v>17.899999999999999</v>
      </c>
      <c r="DX36" s="679"/>
      <c r="DY36" s="679"/>
      <c r="DZ36" s="679"/>
      <c r="EA36" s="679"/>
      <c r="EB36" s="679"/>
      <c r="EC36" s="680"/>
    </row>
    <row r="37" spans="2:133" ht="11.25" customHeight="1">
      <c r="B37" s="642" t="s">
        <v>329</v>
      </c>
      <c r="C37" s="643"/>
      <c r="D37" s="643"/>
      <c r="E37" s="643"/>
      <c r="F37" s="643"/>
      <c r="G37" s="643"/>
      <c r="H37" s="643"/>
      <c r="I37" s="643"/>
      <c r="J37" s="643"/>
      <c r="K37" s="643"/>
      <c r="L37" s="643"/>
      <c r="M37" s="643"/>
      <c r="N37" s="643"/>
      <c r="O37" s="643"/>
      <c r="P37" s="643"/>
      <c r="Q37" s="644"/>
      <c r="R37" s="645">
        <v>1068012</v>
      </c>
      <c r="S37" s="646"/>
      <c r="T37" s="646"/>
      <c r="U37" s="646"/>
      <c r="V37" s="646"/>
      <c r="W37" s="646"/>
      <c r="X37" s="646"/>
      <c r="Y37" s="647"/>
      <c r="Z37" s="648">
        <v>5.2</v>
      </c>
      <c r="AA37" s="648"/>
      <c r="AB37" s="648"/>
      <c r="AC37" s="648"/>
      <c r="AD37" s="649" t="s">
        <v>252</v>
      </c>
      <c r="AE37" s="649"/>
      <c r="AF37" s="649"/>
      <c r="AG37" s="649"/>
      <c r="AH37" s="649"/>
      <c r="AI37" s="649"/>
      <c r="AJ37" s="649"/>
      <c r="AK37" s="649"/>
      <c r="AL37" s="650" t="s">
        <v>173</v>
      </c>
      <c r="AM37" s="651"/>
      <c r="AN37" s="651"/>
      <c r="AO37" s="652"/>
      <c r="AQ37" s="723" t="s">
        <v>330</v>
      </c>
      <c r="AR37" s="724"/>
      <c r="AS37" s="724"/>
      <c r="AT37" s="724"/>
      <c r="AU37" s="724"/>
      <c r="AV37" s="724"/>
      <c r="AW37" s="724"/>
      <c r="AX37" s="724"/>
      <c r="AY37" s="725"/>
      <c r="AZ37" s="645">
        <v>738940</v>
      </c>
      <c r="BA37" s="646"/>
      <c r="BB37" s="646"/>
      <c r="BC37" s="646"/>
      <c r="BD37" s="681"/>
      <c r="BE37" s="681"/>
      <c r="BF37" s="712"/>
      <c r="BG37" s="660" t="s">
        <v>331</v>
      </c>
      <c r="BH37" s="661"/>
      <c r="BI37" s="661"/>
      <c r="BJ37" s="661"/>
      <c r="BK37" s="661"/>
      <c r="BL37" s="661"/>
      <c r="BM37" s="661"/>
      <c r="BN37" s="661"/>
      <c r="BO37" s="661"/>
      <c r="BP37" s="661"/>
      <c r="BQ37" s="661"/>
      <c r="BR37" s="661"/>
      <c r="BS37" s="661"/>
      <c r="BT37" s="661"/>
      <c r="BU37" s="662"/>
      <c r="BV37" s="645">
        <v>56140</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1087704</v>
      </c>
      <c r="CS37" s="681"/>
      <c r="CT37" s="681"/>
      <c r="CU37" s="681"/>
      <c r="CV37" s="681"/>
      <c r="CW37" s="681"/>
      <c r="CX37" s="681"/>
      <c r="CY37" s="682"/>
      <c r="CZ37" s="650">
        <v>5.6</v>
      </c>
      <c r="DA37" s="679"/>
      <c r="DB37" s="679"/>
      <c r="DC37" s="683"/>
      <c r="DD37" s="654">
        <v>1087704</v>
      </c>
      <c r="DE37" s="681"/>
      <c r="DF37" s="681"/>
      <c r="DG37" s="681"/>
      <c r="DH37" s="681"/>
      <c r="DI37" s="681"/>
      <c r="DJ37" s="681"/>
      <c r="DK37" s="682"/>
      <c r="DL37" s="654">
        <v>1087704</v>
      </c>
      <c r="DM37" s="681"/>
      <c r="DN37" s="681"/>
      <c r="DO37" s="681"/>
      <c r="DP37" s="681"/>
      <c r="DQ37" s="681"/>
      <c r="DR37" s="681"/>
      <c r="DS37" s="681"/>
      <c r="DT37" s="681"/>
      <c r="DU37" s="681"/>
      <c r="DV37" s="682"/>
      <c r="DW37" s="650">
        <v>10.199999999999999</v>
      </c>
      <c r="DX37" s="679"/>
      <c r="DY37" s="679"/>
      <c r="DZ37" s="679"/>
      <c r="EA37" s="679"/>
      <c r="EB37" s="679"/>
      <c r="EC37" s="680"/>
    </row>
    <row r="38" spans="2:133" ht="11.25" customHeight="1">
      <c r="B38" s="642" t="s">
        <v>333</v>
      </c>
      <c r="C38" s="643"/>
      <c r="D38" s="643"/>
      <c r="E38" s="643"/>
      <c r="F38" s="643"/>
      <c r="G38" s="643"/>
      <c r="H38" s="643"/>
      <c r="I38" s="643"/>
      <c r="J38" s="643"/>
      <c r="K38" s="643"/>
      <c r="L38" s="643"/>
      <c r="M38" s="643"/>
      <c r="N38" s="643"/>
      <c r="O38" s="643"/>
      <c r="P38" s="643"/>
      <c r="Q38" s="644"/>
      <c r="R38" s="645">
        <v>282225</v>
      </c>
      <c r="S38" s="646"/>
      <c r="T38" s="646"/>
      <c r="U38" s="646"/>
      <c r="V38" s="646"/>
      <c r="W38" s="646"/>
      <c r="X38" s="646"/>
      <c r="Y38" s="647"/>
      <c r="Z38" s="648">
        <v>1.4</v>
      </c>
      <c r="AA38" s="648"/>
      <c r="AB38" s="648"/>
      <c r="AC38" s="648"/>
      <c r="AD38" s="649">
        <v>23368</v>
      </c>
      <c r="AE38" s="649"/>
      <c r="AF38" s="649"/>
      <c r="AG38" s="649"/>
      <c r="AH38" s="649"/>
      <c r="AI38" s="649"/>
      <c r="AJ38" s="649"/>
      <c r="AK38" s="649"/>
      <c r="AL38" s="650">
        <v>0.2</v>
      </c>
      <c r="AM38" s="651"/>
      <c r="AN38" s="651"/>
      <c r="AO38" s="652"/>
      <c r="AQ38" s="723" t="s">
        <v>334</v>
      </c>
      <c r="AR38" s="724"/>
      <c r="AS38" s="724"/>
      <c r="AT38" s="724"/>
      <c r="AU38" s="724"/>
      <c r="AV38" s="724"/>
      <c r="AW38" s="724"/>
      <c r="AX38" s="724"/>
      <c r="AY38" s="725"/>
      <c r="AZ38" s="645">
        <v>66822</v>
      </c>
      <c r="BA38" s="646"/>
      <c r="BB38" s="646"/>
      <c r="BC38" s="646"/>
      <c r="BD38" s="681"/>
      <c r="BE38" s="681"/>
      <c r="BF38" s="712"/>
      <c r="BG38" s="660" t="s">
        <v>335</v>
      </c>
      <c r="BH38" s="661"/>
      <c r="BI38" s="661"/>
      <c r="BJ38" s="661"/>
      <c r="BK38" s="661"/>
      <c r="BL38" s="661"/>
      <c r="BM38" s="661"/>
      <c r="BN38" s="661"/>
      <c r="BO38" s="661"/>
      <c r="BP38" s="661"/>
      <c r="BQ38" s="661"/>
      <c r="BR38" s="661"/>
      <c r="BS38" s="661"/>
      <c r="BT38" s="661"/>
      <c r="BU38" s="662"/>
      <c r="BV38" s="645">
        <v>5232</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1988931</v>
      </c>
      <c r="CS38" s="646"/>
      <c r="CT38" s="646"/>
      <c r="CU38" s="646"/>
      <c r="CV38" s="646"/>
      <c r="CW38" s="646"/>
      <c r="CX38" s="646"/>
      <c r="CY38" s="647"/>
      <c r="CZ38" s="650">
        <v>10.199999999999999</v>
      </c>
      <c r="DA38" s="679"/>
      <c r="DB38" s="679"/>
      <c r="DC38" s="683"/>
      <c r="DD38" s="654">
        <v>1676009</v>
      </c>
      <c r="DE38" s="646"/>
      <c r="DF38" s="646"/>
      <c r="DG38" s="646"/>
      <c r="DH38" s="646"/>
      <c r="DI38" s="646"/>
      <c r="DJ38" s="646"/>
      <c r="DK38" s="647"/>
      <c r="DL38" s="654">
        <v>847426</v>
      </c>
      <c r="DM38" s="646"/>
      <c r="DN38" s="646"/>
      <c r="DO38" s="646"/>
      <c r="DP38" s="646"/>
      <c r="DQ38" s="646"/>
      <c r="DR38" s="646"/>
      <c r="DS38" s="646"/>
      <c r="DT38" s="646"/>
      <c r="DU38" s="646"/>
      <c r="DV38" s="647"/>
      <c r="DW38" s="650">
        <v>7.9</v>
      </c>
      <c r="DX38" s="679"/>
      <c r="DY38" s="679"/>
      <c r="DZ38" s="679"/>
      <c r="EA38" s="679"/>
      <c r="EB38" s="679"/>
      <c r="EC38" s="680"/>
    </row>
    <row r="39" spans="2:133" ht="11.25" customHeight="1">
      <c r="B39" s="642" t="s">
        <v>337</v>
      </c>
      <c r="C39" s="643"/>
      <c r="D39" s="643"/>
      <c r="E39" s="643"/>
      <c r="F39" s="643"/>
      <c r="G39" s="643"/>
      <c r="H39" s="643"/>
      <c r="I39" s="643"/>
      <c r="J39" s="643"/>
      <c r="K39" s="643"/>
      <c r="L39" s="643"/>
      <c r="M39" s="643"/>
      <c r="N39" s="643"/>
      <c r="O39" s="643"/>
      <c r="P39" s="643"/>
      <c r="Q39" s="644"/>
      <c r="R39" s="645">
        <v>2614600</v>
      </c>
      <c r="S39" s="646"/>
      <c r="T39" s="646"/>
      <c r="U39" s="646"/>
      <c r="V39" s="646"/>
      <c r="W39" s="646"/>
      <c r="X39" s="646"/>
      <c r="Y39" s="647"/>
      <c r="Z39" s="648">
        <v>12.8</v>
      </c>
      <c r="AA39" s="648"/>
      <c r="AB39" s="648"/>
      <c r="AC39" s="648"/>
      <c r="AD39" s="649" t="s">
        <v>232</v>
      </c>
      <c r="AE39" s="649"/>
      <c r="AF39" s="649"/>
      <c r="AG39" s="649"/>
      <c r="AH39" s="649"/>
      <c r="AI39" s="649"/>
      <c r="AJ39" s="649"/>
      <c r="AK39" s="649"/>
      <c r="AL39" s="650" t="s">
        <v>232</v>
      </c>
      <c r="AM39" s="651"/>
      <c r="AN39" s="651"/>
      <c r="AO39" s="652"/>
      <c r="AQ39" s="723" t="s">
        <v>338</v>
      </c>
      <c r="AR39" s="724"/>
      <c r="AS39" s="724"/>
      <c r="AT39" s="724"/>
      <c r="AU39" s="724"/>
      <c r="AV39" s="724"/>
      <c r="AW39" s="724"/>
      <c r="AX39" s="724"/>
      <c r="AY39" s="725"/>
      <c r="AZ39" s="645">
        <v>31452</v>
      </c>
      <c r="BA39" s="646"/>
      <c r="BB39" s="646"/>
      <c r="BC39" s="646"/>
      <c r="BD39" s="681"/>
      <c r="BE39" s="681"/>
      <c r="BF39" s="712"/>
      <c r="BG39" s="660" t="s">
        <v>339</v>
      </c>
      <c r="BH39" s="661"/>
      <c r="BI39" s="661"/>
      <c r="BJ39" s="661"/>
      <c r="BK39" s="661"/>
      <c r="BL39" s="661"/>
      <c r="BM39" s="661"/>
      <c r="BN39" s="661"/>
      <c r="BO39" s="661"/>
      <c r="BP39" s="661"/>
      <c r="BQ39" s="661"/>
      <c r="BR39" s="661"/>
      <c r="BS39" s="661"/>
      <c r="BT39" s="661"/>
      <c r="BU39" s="662"/>
      <c r="BV39" s="645">
        <v>8339</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140826</v>
      </c>
      <c r="CS39" s="681"/>
      <c r="CT39" s="681"/>
      <c r="CU39" s="681"/>
      <c r="CV39" s="681"/>
      <c r="CW39" s="681"/>
      <c r="CX39" s="681"/>
      <c r="CY39" s="682"/>
      <c r="CZ39" s="650">
        <v>0.7</v>
      </c>
      <c r="DA39" s="679"/>
      <c r="DB39" s="679"/>
      <c r="DC39" s="683"/>
      <c r="DD39" s="654">
        <v>140197</v>
      </c>
      <c r="DE39" s="681"/>
      <c r="DF39" s="681"/>
      <c r="DG39" s="681"/>
      <c r="DH39" s="681"/>
      <c r="DI39" s="681"/>
      <c r="DJ39" s="681"/>
      <c r="DK39" s="682"/>
      <c r="DL39" s="654" t="s">
        <v>232</v>
      </c>
      <c r="DM39" s="681"/>
      <c r="DN39" s="681"/>
      <c r="DO39" s="681"/>
      <c r="DP39" s="681"/>
      <c r="DQ39" s="681"/>
      <c r="DR39" s="681"/>
      <c r="DS39" s="681"/>
      <c r="DT39" s="681"/>
      <c r="DU39" s="681"/>
      <c r="DV39" s="682"/>
      <c r="DW39" s="650" t="s">
        <v>173</v>
      </c>
      <c r="DX39" s="679"/>
      <c r="DY39" s="679"/>
      <c r="DZ39" s="679"/>
      <c r="EA39" s="679"/>
      <c r="EB39" s="679"/>
      <c r="EC39" s="680"/>
    </row>
    <row r="40" spans="2:133" ht="11.25" customHeight="1">
      <c r="B40" s="642" t="s">
        <v>341</v>
      </c>
      <c r="C40" s="643"/>
      <c r="D40" s="643"/>
      <c r="E40" s="643"/>
      <c r="F40" s="643"/>
      <c r="G40" s="643"/>
      <c r="H40" s="643"/>
      <c r="I40" s="643"/>
      <c r="J40" s="643"/>
      <c r="K40" s="643"/>
      <c r="L40" s="643"/>
      <c r="M40" s="643"/>
      <c r="N40" s="643"/>
      <c r="O40" s="643"/>
      <c r="P40" s="643"/>
      <c r="Q40" s="644"/>
      <c r="R40" s="645" t="s">
        <v>232</v>
      </c>
      <c r="S40" s="646"/>
      <c r="T40" s="646"/>
      <c r="U40" s="646"/>
      <c r="V40" s="646"/>
      <c r="W40" s="646"/>
      <c r="X40" s="646"/>
      <c r="Y40" s="647"/>
      <c r="Z40" s="648" t="s">
        <v>173</v>
      </c>
      <c r="AA40" s="648"/>
      <c r="AB40" s="648"/>
      <c r="AC40" s="648"/>
      <c r="AD40" s="649" t="s">
        <v>173</v>
      </c>
      <c r="AE40" s="649"/>
      <c r="AF40" s="649"/>
      <c r="AG40" s="649"/>
      <c r="AH40" s="649"/>
      <c r="AI40" s="649"/>
      <c r="AJ40" s="649"/>
      <c r="AK40" s="649"/>
      <c r="AL40" s="650" t="s">
        <v>173</v>
      </c>
      <c r="AM40" s="651"/>
      <c r="AN40" s="651"/>
      <c r="AO40" s="652"/>
      <c r="AQ40" s="723" t="s">
        <v>342</v>
      </c>
      <c r="AR40" s="724"/>
      <c r="AS40" s="724"/>
      <c r="AT40" s="724"/>
      <c r="AU40" s="724"/>
      <c r="AV40" s="724"/>
      <c r="AW40" s="724"/>
      <c r="AX40" s="724"/>
      <c r="AY40" s="725"/>
      <c r="AZ40" s="645">
        <v>28205</v>
      </c>
      <c r="BA40" s="646"/>
      <c r="BB40" s="646"/>
      <c r="BC40" s="646"/>
      <c r="BD40" s="681"/>
      <c r="BE40" s="681"/>
      <c r="BF40" s="712"/>
      <c r="BG40" s="726" t="s">
        <v>343</v>
      </c>
      <c r="BH40" s="727"/>
      <c r="BI40" s="727"/>
      <c r="BJ40" s="727"/>
      <c r="BK40" s="727"/>
      <c r="BL40" s="236"/>
      <c r="BM40" s="661" t="s">
        <v>344</v>
      </c>
      <c r="BN40" s="661"/>
      <c r="BO40" s="661"/>
      <c r="BP40" s="661"/>
      <c r="BQ40" s="661"/>
      <c r="BR40" s="661"/>
      <c r="BS40" s="661"/>
      <c r="BT40" s="661"/>
      <c r="BU40" s="662"/>
      <c r="BV40" s="645">
        <v>88</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66863</v>
      </c>
      <c r="CS40" s="646"/>
      <c r="CT40" s="646"/>
      <c r="CU40" s="646"/>
      <c r="CV40" s="646"/>
      <c r="CW40" s="646"/>
      <c r="CX40" s="646"/>
      <c r="CY40" s="647"/>
      <c r="CZ40" s="650">
        <v>0.3</v>
      </c>
      <c r="DA40" s="679"/>
      <c r="DB40" s="679"/>
      <c r="DC40" s="683"/>
      <c r="DD40" s="654">
        <v>26863</v>
      </c>
      <c r="DE40" s="646"/>
      <c r="DF40" s="646"/>
      <c r="DG40" s="646"/>
      <c r="DH40" s="646"/>
      <c r="DI40" s="646"/>
      <c r="DJ40" s="646"/>
      <c r="DK40" s="647"/>
      <c r="DL40" s="654" t="s">
        <v>232</v>
      </c>
      <c r="DM40" s="646"/>
      <c r="DN40" s="646"/>
      <c r="DO40" s="646"/>
      <c r="DP40" s="646"/>
      <c r="DQ40" s="646"/>
      <c r="DR40" s="646"/>
      <c r="DS40" s="646"/>
      <c r="DT40" s="646"/>
      <c r="DU40" s="646"/>
      <c r="DV40" s="647"/>
      <c r="DW40" s="650" t="s">
        <v>232</v>
      </c>
      <c r="DX40" s="679"/>
      <c r="DY40" s="679"/>
      <c r="DZ40" s="679"/>
      <c r="EA40" s="679"/>
      <c r="EB40" s="679"/>
      <c r="EC40" s="680"/>
    </row>
    <row r="41" spans="2:133" ht="11.25" customHeight="1">
      <c r="B41" s="642" t="s">
        <v>346</v>
      </c>
      <c r="C41" s="643"/>
      <c r="D41" s="643"/>
      <c r="E41" s="643"/>
      <c r="F41" s="643"/>
      <c r="G41" s="643"/>
      <c r="H41" s="643"/>
      <c r="I41" s="643"/>
      <c r="J41" s="643"/>
      <c r="K41" s="643"/>
      <c r="L41" s="643"/>
      <c r="M41" s="643"/>
      <c r="N41" s="643"/>
      <c r="O41" s="643"/>
      <c r="P41" s="643"/>
      <c r="Q41" s="644"/>
      <c r="R41" s="645">
        <v>425300</v>
      </c>
      <c r="S41" s="646"/>
      <c r="T41" s="646"/>
      <c r="U41" s="646"/>
      <c r="V41" s="646"/>
      <c r="W41" s="646"/>
      <c r="X41" s="646"/>
      <c r="Y41" s="647"/>
      <c r="Z41" s="648">
        <v>2.1</v>
      </c>
      <c r="AA41" s="648"/>
      <c r="AB41" s="648"/>
      <c r="AC41" s="648"/>
      <c r="AD41" s="649" t="s">
        <v>252</v>
      </c>
      <c r="AE41" s="649"/>
      <c r="AF41" s="649"/>
      <c r="AG41" s="649"/>
      <c r="AH41" s="649"/>
      <c r="AI41" s="649"/>
      <c r="AJ41" s="649"/>
      <c r="AK41" s="649"/>
      <c r="AL41" s="650" t="s">
        <v>173</v>
      </c>
      <c r="AM41" s="651"/>
      <c r="AN41" s="651"/>
      <c r="AO41" s="652"/>
      <c r="AQ41" s="723" t="s">
        <v>347</v>
      </c>
      <c r="AR41" s="724"/>
      <c r="AS41" s="724"/>
      <c r="AT41" s="724"/>
      <c r="AU41" s="724"/>
      <c r="AV41" s="724"/>
      <c r="AW41" s="724"/>
      <c r="AX41" s="724"/>
      <c r="AY41" s="725"/>
      <c r="AZ41" s="645">
        <v>362537</v>
      </c>
      <c r="BA41" s="646"/>
      <c r="BB41" s="646"/>
      <c r="BC41" s="646"/>
      <c r="BD41" s="681"/>
      <c r="BE41" s="681"/>
      <c r="BF41" s="712"/>
      <c r="BG41" s="726"/>
      <c r="BH41" s="727"/>
      <c r="BI41" s="727"/>
      <c r="BJ41" s="727"/>
      <c r="BK41" s="727"/>
      <c r="BL41" s="236"/>
      <c r="BM41" s="661" t="s">
        <v>348</v>
      </c>
      <c r="BN41" s="661"/>
      <c r="BO41" s="661"/>
      <c r="BP41" s="661"/>
      <c r="BQ41" s="661"/>
      <c r="BR41" s="661"/>
      <c r="BS41" s="661"/>
      <c r="BT41" s="661"/>
      <c r="BU41" s="662"/>
      <c r="BV41" s="645" t="s">
        <v>232</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173</v>
      </c>
      <c r="CS41" s="681"/>
      <c r="CT41" s="681"/>
      <c r="CU41" s="681"/>
      <c r="CV41" s="681"/>
      <c r="CW41" s="681"/>
      <c r="CX41" s="681"/>
      <c r="CY41" s="682"/>
      <c r="CZ41" s="650" t="s">
        <v>173</v>
      </c>
      <c r="DA41" s="679"/>
      <c r="DB41" s="679"/>
      <c r="DC41" s="683"/>
      <c r="DD41" s="654" t="s">
        <v>173</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5" t="s">
        <v>350</v>
      </c>
      <c r="C42" s="696"/>
      <c r="D42" s="696"/>
      <c r="E42" s="696"/>
      <c r="F42" s="696"/>
      <c r="G42" s="696"/>
      <c r="H42" s="696"/>
      <c r="I42" s="696"/>
      <c r="J42" s="696"/>
      <c r="K42" s="696"/>
      <c r="L42" s="696"/>
      <c r="M42" s="696"/>
      <c r="N42" s="696"/>
      <c r="O42" s="696"/>
      <c r="P42" s="696"/>
      <c r="Q42" s="697"/>
      <c r="R42" s="730">
        <v>20397370</v>
      </c>
      <c r="S42" s="731"/>
      <c r="T42" s="731"/>
      <c r="U42" s="731"/>
      <c r="V42" s="731"/>
      <c r="W42" s="731"/>
      <c r="X42" s="731"/>
      <c r="Y42" s="739"/>
      <c r="Z42" s="740">
        <v>100</v>
      </c>
      <c r="AA42" s="740"/>
      <c r="AB42" s="740"/>
      <c r="AC42" s="740"/>
      <c r="AD42" s="741">
        <v>10287299</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792427</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370</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4645799</v>
      </c>
      <c r="CS42" s="646"/>
      <c r="CT42" s="646"/>
      <c r="CU42" s="646"/>
      <c r="CV42" s="646"/>
      <c r="CW42" s="646"/>
      <c r="CX42" s="646"/>
      <c r="CY42" s="647"/>
      <c r="CZ42" s="650">
        <v>23.9</v>
      </c>
      <c r="DA42" s="651"/>
      <c r="DB42" s="651"/>
      <c r="DC42" s="663"/>
      <c r="DD42" s="654">
        <v>394104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24030</v>
      </c>
      <c r="CS43" s="681"/>
      <c r="CT43" s="681"/>
      <c r="CU43" s="681"/>
      <c r="CV43" s="681"/>
      <c r="CW43" s="681"/>
      <c r="CX43" s="681"/>
      <c r="CY43" s="682"/>
      <c r="CZ43" s="650">
        <v>0.1</v>
      </c>
      <c r="DA43" s="679"/>
      <c r="DB43" s="679"/>
      <c r="DC43" s="683"/>
      <c r="DD43" s="654">
        <v>24030</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303</v>
      </c>
      <c r="CE44" s="758"/>
      <c r="CF44" s="642" t="s">
        <v>355</v>
      </c>
      <c r="CG44" s="643"/>
      <c r="CH44" s="643"/>
      <c r="CI44" s="643"/>
      <c r="CJ44" s="643"/>
      <c r="CK44" s="643"/>
      <c r="CL44" s="643"/>
      <c r="CM44" s="643"/>
      <c r="CN44" s="643"/>
      <c r="CO44" s="643"/>
      <c r="CP44" s="643"/>
      <c r="CQ44" s="644"/>
      <c r="CR44" s="645">
        <v>4262693</v>
      </c>
      <c r="CS44" s="646"/>
      <c r="CT44" s="646"/>
      <c r="CU44" s="646"/>
      <c r="CV44" s="646"/>
      <c r="CW44" s="646"/>
      <c r="CX44" s="646"/>
      <c r="CY44" s="647"/>
      <c r="CZ44" s="650">
        <v>21.9</v>
      </c>
      <c r="DA44" s="651"/>
      <c r="DB44" s="651"/>
      <c r="DC44" s="663"/>
      <c r="DD44" s="654">
        <v>341073</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356</v>
      </c>
      <c r="CG45" s="643"/>
      <c r="CH45" s="643"/>
      <c r="CI45" s="643"/>
      <c r="CJ45" s="643"/>
      <c r="CK45" s="643"/>
      <c r="CL45" s="643"/>
      <c r="CM45" s="643"/>
      <c r="CN45" s="643"/>
      <c r="CO45" s="643"/>
      <c r="CP45" s="643"/>
      <c r="CQ45" s="644"/>
      <c r="CR45" s="645">
        <v>3774357</v>
      </c>
      <c r="CS45" s="681"/>
      <c r="CT45" s="681"/>
      <c r="CU45" s="681"/>
      <c r="CV45" s="681"/>
      <c r="CW45" s="681"/>
      <c r="CX45" s="681"/>
      <c r="CY45" s="682"/>
      <c r="CZ45" s="650">
        <v>19.399999999999999</v>
      </c>
      <c r="DA45" s="679"/>
      <c r="DB45" s="679"/>
      <c r="DC45" s="683"/>
      <c r="DD45" s="654">
        <v>137022</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470008</v>
      </c>
      <c r="CS46" s="646"/>
      <c r="CT46" s="646"/>
      <c r="CU46" s="646"/>
      <c r="CV46" s="646"/>
      <c r="CW46" s="646"/>
      <c r="CX46" s="646"/>
      <c r="CY46" s="647"/>
      <c r="CZ46" s="650">
        <v>2.4</v>
      </c>
      <c r="DA46" s="651"/>
      <c r="DB46" s="651"/>
      <c r="DC46" s="663"/>
      <c r="DD46" s="654">
        <v>189523</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383106</v>
      </c>
      <c r="CS47" s="681"/>
      <c r="CT47" s="681"/>
      <c r="CU47" s="681"/>
      <c r="CV47" s="681"/>
      <c r="CW47" s="681"/>
      <c r="CX47" s="681"/>
      <c r="CY47" s="682"/>
      <c r="CZ47" s="650">
        <v>2</v>
      </c>
      <c r="DA47" s="679"/>
      <c r="DB47" s="679"/>
      <c r="DC47" s="683"/>
      <c r="DD47" s="654">
        <v>53031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361</v>
      </c>
      <c r="CD48" s="761"/>
      <c r="CE48" s="762"/>
      <c r="CF48" s="642" t="s">
        <v>362</v>
      </c>
      <c r="CG48" s="643"/>
      <c r="CH48" s="643"/>
      <c r="CI48" s="643"/>
      <c r="CJ48" s="643"/>
      <c r="CK48" s="643"/>
      <c r="CL48" s="643"/>
      <c r="CM48" s="643"/>
      <c r="CN48" s="643"/>
      <c r="CO48" s="643"/>
      <c r="CP48" s="643"/>
      <c r="CQ48" s="644"/>
      <c r="CR48" s="645" t="s">
        <v>232</v>
      </c>
      <c r="CS48" s="646"/>
      <c r="CT48" s="646"/>
      <c r="CU48" s="646"/>
      <c r="CV48" s="646"/>
      <c r="CW48" s="646"/>
      <c r="CX48" s="646"/>
      <c r="CY48" s="647"/>
      <c r="CZ48" s="650" t="s">
        <v>173</v>
      </c>
      <c r="DA48" s="651"/>
      <c r="DB48" s="651"/>
      <c r="DC48" s="663"/>
      <c r="DD48" s="654" t="s">
        <v>173</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5" t="s">
        <v>363</v>
      </c>
      <c r="CE49" s="696"/>
      <c r="CF49" s="696"/>
      <c r="CG49" s="696"/>
      <c r="CH49" s="696"/>
      <c r="CI49" s="696"/>
      <c r="CJ49" s="696"/>
      <c r="CK49" s="696"/>
      <c r="CL49" s="696"/>
      <c r="CM49" s="696"/>
      <c r="CN49" s="696"/>
      <c r="CO49" s="696"/>
      <c r="CP49" s="696"/>
      <c r="CQ49" s="697"/>
      <c r="CR49" s="730">
        <v>19475326</v>
      </c>
      <c r="CS49" s="716"/>
      <c r="CT49" s="716"/>
      <c r="CU49" s="716"/>
      <c r="CV49" s="716"/>
      <c r="CW49" s="716"/>
      <c r="CX49" s="716"/>
      <c r="CY49" s="747"/>
      <c r="CZ49" s="742">
        <v>100</v>
      </c>
      <c r="DA49" s="748"/>
      <c r="DB49" s="748"/>
      <c r="DC49" s="749"/>
      <c r="DD49" s="750">
        <v>11575740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fB8U211m4cc+rev2Jc6iVzkvAbHHbTPtSlnauG7CLmyQVRYjZDuEXGHVDrNo61Qd/xidxh8lsam8eTWHELsCyw==" saltValue="H0doMTSB2DaOZcAoec0GK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386</v>
      </c>
      <c r="C7" s="778"/>
      <c r="D7" s="778"/>
      <c r="E7" s="778"/>
      <c r="F7" s="778"/>
      <c r="G7" s="778"/>
      <c r="H7" s="778"/>
      <c r="I7" s="778"/>
      <c r="J7" s="778"/>
      <c r="K7" s="778"/>
      <c r="L7" s="778"/>
      <c r="M7" s="778"/>
      <c r="N7" s="778"/>
      <c r="O7" s="778"/>
      <c r="P7" s="779"/>
      <c r="Q7" s="780">
        <v>20397</v>
      </c>
      <c r="R7" s="781"/>
      <c r="S7" s="781"/>
      <c r="T7" s="781"/>
      <c r="U7" s="781"/>
      <c r="V7" s="781">
        <v>19475</v>
      </c>
      <c r="W7" s="781"/>
      <c r="X7" s="781"/>
      <c r="Y7" s="781"/>
      <c r="Z7" s="781"/>
      <c r="AA7" s="781">
        <v>922</v>
      </c>
      <c r="AB7" s="781"/>
      <c r="AC7" s="781"/>
      <c r="AD7" s="781"/>
      <c r="AE7" s="782"/>
      <c r="AF7" s="783">
        <v>633</v>
      </c>
      <c r="AG7" s="784"/>
      <c r="AH7" s="784"/>
      <c r="AI7" s="784"/>
      <c r="AJ7" s="785"/>
      <c r="AK7" s="820">
        <v>309</v>
      </c>
      <c r="AL7" s="821"/>
      <c r="AM7" s="821"/>
      <c r="AN7" s="821"/>
      <c r="AO7" s="821"/>
      <c r="AP7" s="821">
        <v>23752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611</v>
      </c>
      <c r="BT7" s="825"/>
      <c r="BU7" s="825"/>
      <c r="BV7" s="825"/>
      <c r="BW7" s="825"/>
      <c r="BX7" s="825"/>
      <c r="BY7" s="825"/>
      <c r="BZ7" s="825"/>
      <c r="CA7" s="825"/>
      <c r="CB7" s="825"/>
      <c r="CC7" s="825"/>
      <c r="CD7" s="825"/>
      <c r="CE7" s="825"/>
      <c r="CF7" s="825"/>
      <c r="CG7" s="826"/>
      <c r="CH7" s="817">
        <v>8</v>
      </c>
      <c r="CI7" s="818"/>
      <c r="CJ7" s="818"/>
      <c r="CK7" s="818"/>
      <c r="CL7" s="819"/>
      <c r="CM7" s="817">
        <v>340</v>
      </c>
      <c r="CN7" s="818"/>
      <c r="CO7" s="818"/>
      <c r="CP7" s="818"/>
      <c r="CQ7" s="819"/>
      <c r="CR7" s="817">
        <v>123</v>
      </c>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612</v>
      </c>
      <c r="BT8" s="815"/>
      <c r="BU8" s="815"/>
      <c r="BV8" s="815"/>
      <c r="BW8" s="815"/>
      <c r="BX8" s="815"/>
      <c r="BY8" s="815"/>
      <c r="BZ8" s="815"/>
      <c r="CA8" s="815"/>
      <c r="CB8" s="815"/>
      <c r="CC8" s="815"/>
      <c r="CD8" s="815"/>
      <c r="CE8" s="815"/>
      <c r="CF8" s="815"/>
      <c r="CG8" s="816"/>
      <c r="CH8" s="827">
        <v>3</v>
      </c>
      <c r="CI8" s="828"/>
      <c r="CJ8" s="828"/>
      <c r="CK8" s="828"/>
      <c r="CL8" s="829"/>
      <c r="CM8" s="827">
        <v>74</v>
      </c>
      <c r="CN8" s="828"/>
      <c r="CO8" s="828"/>
      <c r="CP8" s="828"/>
      <c r="CQ8" s="829"/>
      <c r="CR8" s="827">
        <v>20</v>
      </c>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613</v>
      </c>
      <c r="BT9" s="815"/>
      <c r="BU9" s="815"/>
      <c r="BV9" s="815"/>
      <c r="BW9" s="815"/>
      <c r="BX9" s="815"/>
      <c r="BY9" s="815"/>
      <c r="BZ9" s="815"/>
      <c r="CA9" s="815"/>
      <c r="CB9" s="815"/>
      <c r="CC9" s="815"/>
      <c r="CD9" s="815"/>
      <c r="CE9" s="815"/>
      <c r="CF9" s="815"/>
      <c r="CG9" s="816"/>
      <c r="CH9" s="827">
        <v>-4</v>
      </c>
      <c r="CI9" s="828"/>
      <c r="CJ9" s="828"/>
      <c r="CK9" s="828"/>
      <c r="CL9" s="829"/>
      <c r="CM9" s="827">
        <v>56</v>
      </c>
      <c r="CN9" s="828"/>
      <c r="CO9" s="828"/>
      <c r="CP9" s="828"/>
      <c r="CQ9" s="829"/>
      <c r="CR9" s="827">
        <v>13</v>
      </c>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388</v>
      </c>
      <c r="B23" s="836" t="s">
        <v>389</v>
      </c>
      <c r="C23" s="837"/>
      <c r="D23" s="837"/>
      <c r="E23" s="837"/>
      <c r="F23" s="837"/>
      <c r="G23" s="837"/>
      <c r="H23" s="837"/>
      <c r="I23" s="837"/>
      <c r="J23" s="837"/>
      <c r="K23" s="837"/>
      <c r="L23" s="837"/>
      <c r="M23" s="837"/>
      <c r="N23" s="837"/>
      <c r="O23" s="837"/>
      <c r="P23" s="838"/>
      <c r="Q23" s="839">
        <v>20397</v>
      </c>
      <c r="R23" s="840"/>
      <c r="S23" s="840"/>
      <c r="T23" s="840"/>
      <c r="U23" s="840"/>
      <c r="V23" s="840">
        <v>19475</v>
      </c>
      <c r="W23" s="840"/>
      <c r="X23" s="840"/>
      <c r="Y23" s="840"/>
      <c r="Z23" s="840"/>
      <c r="AA23" s="840">
        <v>922</v>
      </c>
      <c r="AB23" s="840"/>
      <c r="AC23" s="840"/>
      <c r="AD23" s="840"/>
      <c r="AE23" s="841"/>
      <c r="AF23" s="842">
        <v>633</v>
      </c>
      <c r="AG23" s="840"/>
      <c r="AH23" s="840"/>
      <c r="AI23" s="840"/>
      <c r="AJ23" s="843"/>
      <c r="AK23" s="844"/>
      <c r="AL23" s="845"/>
      <c r="AM23" s="845"/>
      <c r="AN23" s="845"/>
      <c r="AO23" s="845"/>
      <c r="AP23" s="840">
        <v>23752</v>
      </c>
      <c r="AQ23" s="840"/>
      <c r="AR23" s="840"/>
      <c r="AS23" s="840"/>
      <c r="AT23" s="840"/>
      <c r="AU23" s="846"/>
      <c r="AV23" s="846"/>
      <c r="AW23" s="846"/>
      <c r="AX23" s="846"/>
      <c r="AY23" s="847"/>
      <c r="AZ23" s="855" t="s">
        <v>173</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369</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400</v>
      </c>
      <c r="C28" s="778"/>
      <c r="D28" s="778"/>
      <c r="E28" s="778"/>
      <c r="F28" s="778"/>
      <c r="G28" s="778"/>
      <c r="H28" s="778"/>
      <c r="I28" s="778"/>
      <c r="J28" s="778"/>
      <c r="K28" s="778"/>
      <c r="L28" s="778"/>
      <c r="M28" s="778"/>
      <c r="N28" s="778"/>
      <c r="O28" s="778"/>
      <c r="P28" s="779"/>
      <c r="Q28" s="868">
        <v>4460</v>
      </c>
      <c r="R28" s="869"/>
      <c r="S28" s="869"/>
      <c r="T28" s="869"/>
      <c r="U28" s="869"/>
      <c r="V28" s="869">
        <v>4404</v>
      </c>
      <c r="W28" s="869"/>
      <c r="X28" s="869"/>
      <c r="Y28" s="869"/>
      <c r="Z28" s="869"/>
      <c r="AA28" s="869">
        <v>56</v>
      </c>
      <c r="AB28" s="869"/>
      <c r="AC28" s="869"/>
      <c r="AD28" s="869"/>
      <c r="AE28" s="870"/>
      <c r="AF28" s="871">
        <v>56</v>
      </c>
      <c r="AG28" s="869"/>
      <c r="AH28" s="869"/>
      <c r="AI28" s="869"/>
      <c r="AJ28" s="872"/>
      <c r="AK28" s="873">
        <v>549</v>
      </c>
      <c r="AL28" s="864"/>
      <c r="AM28" s="864"/>
      <c r="AN28" s="864"/>
      <c r="AO28" s="864"/>
      <c r="AP28" s="864" t="s">
        <v>524</v>
      </c>
      <c r="AQ28" s="864"/>
      <c r="AR28" s="864"/>
      <c r="AS28" s="864"/>
      <c r="AT28" s="864"/>
      <c r="AU28" s="864" t="s">
        <v>524</v>
      </c>
      <c r="AV28" s="864"/>
      <c r="AW28" s="864"/>
      <c r="AX28" s="864"/>
      <c r="AY28" s="864"/>
      <c r="AZ28" s="865" t="s">
        <v>524</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401</v>
      </c>
      <c r="C29" s="802"/>
      <c r="D29" s="802"/>
      <c r="E29" s="802"/>
      <c r="F29" s="802"/>
      <c r="G29" s="802"/>
      <c r="H29" s="802"/>
      <c r="I29" s="802"/>
      <c r="J29" s="802"/>
      <c r="K29" s="802"/>
      <c r="L29" s="802"/>
      <c r="M29" s="802"/>
      <c r="N29" s="802"/>
      <c r="O29" s="802"/>
      <c r="P29" s="803"/>
      <c r="Q29" s="804">
        <v>42</v>
      </c>
      <c r="R29" s="805"/>
      <c r="S29" s="805"/>
      <c r="T29" s="805"/>
      <c r="U29" s="805"/>
      <c r="V29" s="805">
        <v>42</v>
      </c>
      <c r="W29" s="805"/>
      <c r="X29" s="805"/>
      <c r="Y29" s="805"/>
      <c r="Z29" s="805"/>
      <c r="AA29" s="805" t="s">
        <v>524</v>
      </c>
      <c r="AB29" s="805"/>
      <c r="AC29" s="805"/>
      <c r="AD29" s="805"/>
      <c r="AE29" s="806"/>
      <c r="AF29" s="807" t="s">
        <v>402</v>
      </c>
      <c r="AG29" s="808"/>
      <c r="AH29" s="808"/>
      <c r="AI29" s="808"/>
      <c r="AJ29" s="809"/>
      <c r="AK29" s="876">
        <v>0</v>
      </c>
      <c r="AL29" s="877"/>
      <c r="AM29" s="877"/>
      <c r="AN29" s="877"/>
      <c r="AO29" s="877"/>
      <c r="AP29" s="877" t="s">
        <v>524</v>
      </c>
      <c r="AQ29" s="877"/>
      <c r="AR29" s="877"/>
      <c r="AS29" s="877"/>
      <c r="AT29" s="877"/>
      <c r="AU29" s="877" t="s">
        <v>524</v>
      </c>
      <c r="AV29" s="877"/>
      <c r="AW29" s="877"/>
      <c r="AX29" s="877"/>
      <c r="AY29" s="877"/>
      <c r="AZ29" s="878" t="s">
        <v>524</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403</v>
      </c>
      <c r="C30" s="802"/>
      <c r="D30" s="802"/>
      <c r="E30" s="802"/>
      <c r="F30" s="802"/>
      <c r="G30" s="802"/>
      <c r="H30" s="802"/>
      <c r="I30" s="802"/>
      <c r="J30" s="802"/>
      <c r="K30" s="802"/>
      <c r="L30" s="802"/>
      <c r="M30" s="802"/>
      <c r="N30" s="802"/>
      <c r="O30" s="802"/>
      <c r="P30" s="803"/>
      <c r="Q30" s="804">
        <v>4385</v>
      </c>
      <c r="R30" s="805"/>
      <c r="S30" s="805"/>
      <c r="T30" s="805"/>
      <c r="U30" s="805"/>
      <c r="V30" s="805">
        <v>4314</v>
      </c>
      <c r="W30" s="805"/>
      <c r="X30" s="805"/>
      <c r="Y30" s="805"/>
      <c r="Z30" s="805"/>
      <c r="AA30" s="805">
        <v>71</v>
      </c>
      <c r="AB30" s="805"/>
      <c r="AC30" s="805"/>
      <c r="AD30" s="805"/>
      <c r="AE30" s="806"/>
      <c r="AF30" s="807">
        <v>71</v>
      </c>
      <c r="AG30" s="808"/>
      <c r="AH30" s="808"/>
      <c r="AI30" s="808"/>
      <c r="AJ30" s="809"/>
      <c r="AK30" s="876">
        <v>638</v>
      </c>
      <c r="AL30" s="877"/>
      <c r="AM30" s="877"/>
      <c r="AN30" s="877"/>
      <c r="AO30" s="877"/>
      <c r="AP30" s="877" t="s">
        <v>524</v>
      </c>
      <c r="AQ30" s="877"/>
      <c r="AR30" s="877"/>
      <c r="AS30" s="877"/>
      <c r="AT30" s="877"/>
      <c r="AU30" s="877" t="s">
        <v>524</v>
      </c>
      <c r="AV30" s="877"/>
      <c r="AW30" s="877"/>
      <c r="AX30" s="877"/>
      <c r="AY30" s="877"/>
      <c r="AZ30" s="878" t="s">
        <v>524</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404</v>
      </c>
      <c r="C31" s="802"/>
      <c r="D31" s="802"/>
      <c r="E31" s="802"/>
      <c r="F31" s="802"/>
      <c r="G31" s="802"/>
      <c r="H31" s="802"/>
      <c r="I31" s="802"/>
      <c r="J31" s="802"/>
      <c r="K31" s="802"/>
      <c r="L31" s="802"/>
      <c r="M31" s="802"/>
      <c r="N31" s="802"/>
      <c r="O31" s="802"/>
      <c r="P31" s="803"/>
      <c r="Q31" s="804">
        <v>504</v>
      </c>
      <c r="R31" s="805"/>
      <c r="S31" s="805"/>
      <c r="T31" s="805"/>
      <c r="U31" s="805"/>
      <c r="V31" s="805">
        <v>486</v>
      </c>
      <c r="W31" s="805"/>
      <c r="X31" s="805"/>
      <c r="Y31" s="805"/>
      <c r="Z31" s="805"/>
      <c r="AA31" s="805">
        <v>18</v>
      </c>
      <c r="AB31" s="805"/>
      <c r="AC31" s="805"/>
      <c r="AD31" s="805"/>
      <c r="AE31" s="806"/>
      <c r="AF31" s="807">
        <v>18</v>
      </c>
      <c r="AG31" s="808"/>
      <c r="AH31" s="808"/>
      <c r="AI31" s="808"/>
      <c r="AJ31" s="809"/>
      <c r="AK31" s="876">
        <v>155</v>
      </c>
      <c r="AL31" s="877"/>
      <c r="AM31" s="877"/>
      <c r="AN31" s="877"/>
      <c r="AO31" s="877"/>
      <c r="AP31" s="877" t="s">
        <v>524</v>
      </c>
      <c r="AQ31" s="877"/>
      <c r="AR31" s="877"/>
      <c r="AS31" s="877"/>
      <c r="AT31" s="877"/>
      <c r="AU31" s="877" t="s">
        <v>524</v>
      </c>
      <c r="AV31" s="877"/>
      <c r="AW31" s="877"/>
      <c r="AX31" s="877"/>
      <c r="AY31" s="877"/>
      <c r="AZ31" s="878" t="s">
        <v>524</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405</v>
      </c>
      <c r="C32" s="802"/>
      <c r="D32" s="802"/>
      <c r="E32" s="802"/>
      <c r="F32" s="802"/>
      <c r="G32" s="802"/>
      <c r="H32" s="802"/>
      <c r="I32" s="802"/>
      <c r="J32" s="802"/>
      <c r="K32" s="802"/>
      <c r="L32" s="802"/>
      <c r="M32" s="802"/>
      <c r="N32" s="802"/>
      <c r="O32" s="802"/>
      <c r="P32" s="803"/>
      <c r="Q32" s="804">
        <v>1031</v>
      </c>
      <c r="R32" s="805"/>
      <c r="S32" s="805"/>
      <c r="T32" s="805"/>
      <c r="U32" s="805"/>
      <c r="V32" s="805">
        <v>67</v>
      </c>
      <c r="W32" s="805"/>
      <c r="X32" s="805"/>
      <c r="Y32" s="805"/>
      <c r="Z32" s="805"/>
      <c r="AA32" s="805">
        <v>964</v>
      </c>
      <c r="AB32" s="805"/>
      <c r="AC32" s="805"/>
      <c r="AD32" s="805"/>
      <c r="AE32" s="806"/>
      <c r="AF32" s="807">
        <v>964</v>
      </c>
      <c r="AG32" s="808"/>
      <c r="AH32" s="808"/>
      <c r="AI32" s="808"/>
      <c r="AJ32" s="809"/>
      <c r="AK32" s="876">
        <v>31</v>
      </c>
      <c r="AL32" s="877"/>
      <c r="AM32" s="877"/>
      <c r="AN32" s="877"/>
      <c r="AO32" s="877"/>
      <c r="AP32" s="877">
        <v>3767</v>
      </c>
      <c r="AQ32" s="877"/>
      <c r="AR32" s="877"/>
      <c r="AS32" s="877"/>
      <c r="AT32" s="877"/>
      <c r="AU32" s="877">
        <v>665</v>
      </c>
      <c r="AV32" s="877"/>
      <c r="AW32" s="877"/>
      <c r="AX32" s="877"/>
      <c r="AY32" s="877"/>
      <c r="AZ32" s="878" t="s">
        <v>524</v>
      </c>
      <c r="BA32" s="878"/>
      <c r="BB32" s="878"/>
      <c r="BC32" s="878"/>
      <c r="BD32" s="878"/>
      <c r="BE32" s="874" t="s">
        <v>406</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407</v>
      </c>
      <c r="C33" s="802"/>
      <c r="D33" s="802"/>
      <c r="E33" s="802"/>
      <c r="F33" s="802"/>
      <c r="G33" s="802"/>
      <c r="H33" s="802"/>
      <c r="I33" s="802"/>
      <c r="J33" s="802"/>
      <c r="K33" s="802"/>
      <c r="L33" s="802"/>
      <c r="M33" s="802"/>
      <c r="N33" s="802"/>
      <c r="O33" s="802"/>
      <c r="P33" s="803"/>
      <c r="Q33" s="804">
        <v>107</v>
      </c>
      <c r="R33" s="805"/>
      <c r="S33" s="805"/>
      <c r="T33" s="805"/>
      <c r="U33" s="805"/>
      <c r="V33" s="805">
        <v>102</v>
      </c>
      <c r="W33" s="805"/>
      <c r="X33" s="805"/>
      <c r="Y33" s="805"/>
      <c r="Z33" s="805"/>
      <c r="AA33" s="805">
        <v>5</v>
      </c>
      <c r="AB33" s="805"/>
      <c r="AC33" s="805"/>
      <c r="AD33" s="805"/>
      <c r="AE33" s="806"/>
      <c r="AF33" s="807">
        <v>2</v>
      </c>
      <c r="AG33" s="808"/>
      <c r="AH33" s="808"/>
      <c r="AI33" s="808"/>
      <c r="AJ33" s="809"/>
      <c r="AK33" s="876">
        <v>64</v>
      </c>
      <c r="AL33" s="877"/>
      <c r="AM33" s="877"/>
      <c r="AN33" s="877"/>
      <c r="AO33" s="877"/>
      <c r="AP33" s="877">
        <v>325</v>
      </c>
      <c r="AQ33" s="877"/>
      <c r="AR33" s="877"/>
      <c r="AS33" s="877"/>
      <c r="AT33" s="877"/>
      <c r="AU33" s="877">
        <v>163</v>
      </c>
      <c r="AV33" s="877"/>
      <c r="AW33" s="877"/>
      <c r="AX33" s="877"/>
      <c r="AY33" s="877"/>
      <c r="AZ33" s="878" t="s">
        <v>524</v>
      </c>
      <c r="BA33" s="878"/>
      <c r="BB33" s="878"/>
      <c r="BC33" s="878"/>
      <c r="BD33" s="878"/>
      <c r="BE33" s="874" t="s">
        <v>408</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409</v>
      </c>
      <c r="C34" s="802"/>
      <c r="D34" s="802"/>
      <c r="E34" s="802"/>
      <c r="F34" s="802"/>
      <c r="G34" s="802"/>
      <c r="H34" s="802"/>
      <c r="I34" s="802"/>
      <c r="J34" s="802"/>
      <c r="K34" s="802"/>
      <c r="L34" s="802"/>
      <c r="M34" s="802"/>
      <c r="N34" s="802"/>
      <c r="O34" s="802"/>
      <c r="P34" s="803"/>
      <c r="Q34" s="804">
        <v>4</v>
      </c>
      <c r="R34" s="805"/>
      <c r="S34" s="805"/>
      <c r="T34" s="805"/>
      <c r="U34" s="805"/>
      <c r="V34" s="805">
        <v>4</v>
      </c>
      <c r="W34" s="805"/>
      <c r="X34" s="805"/>
      <c r="Y34" s="805"/>
      <c r="Z34" s="805"/>
      <c r="AA34" s="805" t="s">
        <v>524</v>
      </c>
      <c r="AB34" s="805"/>
      <c r="AC34" s="805"/>
      <c r="AD34" s="805"/>
      <c r="AE34" s="806"/>
      <c r="AF34" s="807" t="s">
        <v>402</v>
      </c>
      <c r="AG34" s="808"/>
      <c r="AH34" s="808"/>
      <c r="AI34" s="808"/>
      <c r="AJ34" s="809"/>
      <c r="AK34" s="876">
        <v>2</v>
      </c>
      <c r="AL34" s="877"/>
      <c r="AM34" s="877"/>
      <c r="AN34" s="877"/>
      <c r="AO34" s="877"/>
      <c r="AP34" s="877">
        <v>7</v>
      </c>
      <c r="AQ34" s="877"/>
      <c r="AR34" s="877"/>
      <c r="AS34" s="877"/>
      <c r="AT34" s="877"/>
      <c r="AU34" s="877">
        <v>4</v>
      </c>
      <c r="AV34" s="877"/>
      <c r="AW34" s="877"/>
      <c r="AX34" s="877"/>
      <c r="AY34" s="877"/>
      <c r="AZ34" s="878" t="s">
        <v>524</v>
      </c>
      <c r="BA34" s="878"/>
      <c r="BB34" s="878"/>
      <c r="BC34" s="878"/>
      <c r="BD34" s="878"/>
      <c r="BE34" s="874" t="s">
        <v>410</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t="s">
        <v>411</v>
      </c>
      <c r="C35" s="802"/>
      <c r="D35" s="802"/>
      <c r="E35" s="802"/>
      <c r="F35" s="802"/>
      <c r="G35" s="802"/>
      <c r="H35" s="802"/>
      <c r="I35" s="802"/>
      <c r="J35" s="802"/>
      <c r="K35" s="802"/>
      <c r="L35" s="802"/>
      <c r="M35" s="802"/>
      <c r="N35" s="802"/>
      <c r="O35" s="802"/>
      <c r="P35" s="803"/>
      <c r="Q35" s="804">
        <v>11</v>
      </c>
      <c r="R35" s="805"/>
      <c r="S35" s="805"/>
      <c r="T35" s="805"/>
      <c r="U35" s="805"/>
      <c r="V35" s="805">
        <v>10</v>
      </c>
      <c r="W35" s="805"/>
      <c r="X35" s="805"/>
      <c r="Y35" s="805"/>
      <c r="Z35" s="805"/>
      <c r="AA35" s="805">
        <v>0</v>
      </c>
      <c r="AB35" s="805"/>
      <c r="AC35" s="805"/>
      <c r="AD35" s="805"/>
      <c r="AE35" s="806"/>
      <c r="AF35" s="807">
        <v>0</v>
      </c>
      <c r="AG35" s="808"/>
      <c r="AH35" s="808"/>
      <c r="AI35" s="808"/>
      <c r="AJ35" s="809"/>
      <c r="AK35" s="876" t="s">
        <v>524</v>
      </c>
      <c r="AL35" s="877"/>
      <c r="AM35" s="877"/>
      <c r="AN35" s="877"/>
      <c r="AO35" s="877"/>
      <c r="AP35" s="877" t="s">
        <v>524</v>
      </c>
      <c r="AQ35" s="877"/>
      <c r="AR35" s="877"/>
      <c r="AS35" s="877"/>
      <c r="AT35" s="877"/>
      <c r="AU35" s="877" t="s">
        <v>524</v>
      </c>
      <c r="AV35" s="877"/>
      <c r="AW35" s="877"/>
      <c r="AX35" s="877"/>
      <c r="AY35" s="877"/>
      <c r="AZ35" s="878" t="s">
        <v>524</v>
      </c>
      <c r="BA35" s="878"/>
      <c r="BB35" s="878"/>
      <c r="BC35" s="878"/>
      <c r="BD35" s="878"/>
      <c r="BE35" s="874" t="s">
        <v>408</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t="s">
        <v>412</v>
      </c>
      <c r="C36" s="802"/>
      <c r="D36" s="802"/>
      <c r="E36" s="802"/>
      <c r="F36" s="802"/>
      <c r="G36" s="802"/>
      <c r="H36" s="802"/>
      <c r="I36" s="802"/>
      <c r="J36" s="802"/>
      <c r="K36" s="802"/>
      <c r="L36" s="802"/>
      <c r="M36" s="802"/>
      <c r="N36" s="802"/>
      <c r="O36" s="802"/>
      <c r="P36" s="803"/>
      <c r="Q36" s="804">
        <v>908</v>
      </c>
      <c r="R36" s="805"/>
      <c r="S36" s="805"/>
      <c r="T36" s="805"/>
      <c r="U36" s="805"/>
      <c r="V36" s="805">
        <v>886</v>
      </c>
      <c r="W36" s="805"/>
      <c r="X36" s="805"/>
      <c r="Y36" s="805"/>
      <c r="Z36" s="805"/>
      <c r="AA36" s="805">
        <v>22</v>
      </c>
      <c r="AB36" s="805"/>
      <c r="AC36" s="805"/>
      <c r="AD36" s="805"/>
      <c r="AE36" s="806"/>
      <c r="AF36" s="807">
        <v>22</v>
      </c>
      <c r="AG36" s="808"/>
      <c r="AH36" s="808"/>
      <c r="AI36" s="808"/>
      <c r="AJ36" s="809"/>
      <c r="AK36" s="876">
        <v>608</v>
      </c>
      <c r="AL36" s="877"/>
      <c r="AM36" s="877"/>
      <c r="AN36" s="877"/>
      <c r="AO36" s="877"/>
      <c r="AP36" s="877">
        <v>5137</v>
      </c>
      <c r="AQ36" s="877"/>
      <c r="AR36" s="877"/>
      <c r="AS36" s="877"/>
      <c r="AT36" s="877"/>
      <c r="AU36" s="877">
        <v>4640</v>
      </c>
      <c r="AV36" s="877"/>
      <c r="AW36" s="877"/>
      <c r="AX36" s="877"/>
      <c r="AY36" s="877"/>
      <c r="AZ36" s="878" t="s">
        <v>524</v>
      </c>
      <c r="BA36" s="878"/>
      <c r="BB36" s="878"/>
      <c r="BC36" s="878"/>
      <c r="BD36" s="878"/>
      <c r="BE36" s="874" t="s">
        <v>408</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t="s">
        <v>413</v>
      </c>
      <c r="C37" s="802"/>
      <c r="D37" s="802"/>
      <c r="E37" s="802"/>
      <c r="F37" s="802"/>
      <c r="G37" s="802"/>
      <c r="H37" s="802"/>
      <c r="I37" s="802"/>
      <c r="J37" s="802"/>
      <c r="K37" s="802"/>
      <c r="L37" s="802"/>
      <c r="M37" s="802"/>
      <c r="N37" s="802"/>
      <c r="O37" s="802"/>
      <c r="P37" s="803"/>
      <c r="Q37" s="804">
        <v>60</v>
      </c>
      <c r="R37" s="805"/>
      <c r="S37" s="805"/>
      <c r="T37" s="805"/>
      <c r="U37" s="805"/>
      <c r="V37" s="805">
        <v>56</v>
      </c>
      <c r="W37" s="805"/>
      <c r="X37" s="805"/>
      <c r="Y37" s="805"/>
      <c r="Z37" s="805"/>
      <c r="AA37" s="805">
        <v>4</v>
      </c>
      <c r="AB37" s="805"/>
      <c r="AC37" s="805"/>
      <c r="AD37" s="805"/>
      <c r="AE37" s="806"/>
      <c r="AF37" s="807">
        <v>4</v>
      </c>
      <c r="AG37" s="808"/>
      <c r="AH37" s="808"/>
      <c r="AI37" s="808"/>
      <c r="AJ37" s="809"/>
      <c r="AK37" s="876">
        <v>49</v>
      </c>
      <c r="AL37" s="877"/>
      <c r="AM37" s="877"/>
      <c r="AN37" s="877"/>
      <c r="AO37" s="877"/>
      <c r="AP37" s="877">
        <v>216</v>
      </c>
      <c r="AQ37" s="877"/>
      <c r="AR37" s="877"/>
      <c r="AS37" s="877"/>
      <c r="AT37" s="877"/>
      <c r="AU37" s="877">
        <v>216</v>
      </c>
      <c r="AV37" s="877"/>
      <c r="AW37" s="877"/>
      <c r="AX37" s="877"/>
      <c r="AY37" s="877"/>
      <c r="AZ37" s="878" t="s">
        <v>524</v>
      </c>
      <c r="BA37" s="878"/>
      <c r="BB37" s="878"/>
      <c r="BC37" s="878"/>
      <c r="BD37" s="878"/>
      <c r="BE37" s="874" t="s">
        <v>410</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t="s">
        <v>414</v>
      </c>
      <c r="C38" s="802"/>
      <c r="D38" s="802"/>
      <c r="E38" s="802"/>
      <c r="F38" s="802"/>
      <c r="G38" s="802"/>
      <c r="H38" s="802"/>
      <c r="I38" s="802"/>
      <c r="J38" s="802"/>
      <c r="K38" s="802"/>
      <c r="L38" s="802"/>
      <c r="M38" s="802"/>
      <c r="N38" s="802"/>
      <c r="O38" s="802"/>
      <c r="P38" s="803"/>
      <c r="Q38" s="804">
        <v>97</v>
      </c>
      <c r="R38" s="805"/>
      <c r="S38" s="805"/>
      <c r="T38" s="805"/>
      <c r="U38" s="805"/>
      <c r="V38" s="805">
        <v>97</v>
      </c>
      <c r="W38" s="805"/>
      <c r="X38" s="805"/>
      <c r="Y38" s="805"/>
      <c r="Z38" s="805"/>
      <c r="AA38" s="805" t="s">
        <v>524</v>
      </c>
      <c r="AB38" s="805"/>
      <c r="AC38" s="805"/>
      <c r="AD38" s="805"/>
      <c r="AE38" s="806"/>
      <c r="AF38" s="807" t="s">
        <v>402</v>
      </c>
      <c r="AG38" s="808"/>
      <c r="AH38" s="808"/>
      <c r="AI38" s="808"/>
      <c r="AJ38" s="809"/>
      <c r="AK38" s="876">
        <v>64</v>
      </c>
      <c r="AL38" s="877"/>
      <c r="AM38" s="877"/>
      <c r="AN38" s="877"/>
      <c r="AO38" s="877"/>
      <c r="AP38" s="877">
        <v>391</v>
      </c>
      <c r="AQ38" s="877"/>
      <c r="AR38" s="877"/>
      <c r="AS38" s="877"/>
      <c r="AT38" s="877"/>
      <c r="AU38" s="877">
        <v>391</v>
      </c>
      <c r="AV38" s="877"/>
      <c r="AW38" s="877"/>
      <c r="AX38" s="877"/>
      <c r="AY38" s="877"/>
      <c r="AZ38" s="878" t="s">
        <v>524</v>
      </c>
      <c r="BA38" s="878"/>
      <c r="BB38" s="878"/>
      <c r="BC38" s="878"/>
      <c r="BD38" s="878"/>
      <c r="BE38" s="874" t="s">
        <v>408</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t="s">
        <v>415</v>
      </c>
      <c r="C39" s="802"/>
      <c r="D39" s="802"/>
      <c r="E39" s="802"/>
      <c r="F39" s="802"/>
      <c r="G39" s="802"/>
      <c r="H39" s="802"/>
      <c r="I39" s="802"/>
      <c r="J39" s="802"/>
      <c r="K39" s="802"/>
      <c r="L39" s="802"/>
      <c r="M39" s="802"/>
      <c r="N39" s="802"/>
      <c r="O39" s="802"/>
      <c r="P39" s="803"/>
      <c r="Q39" s="804">
        <v>32</v>
      </c>
      <c r="R39" s="805"/>
      <c r="S39" s="805"/>
      <c r="T39" s="805"/>
      <c r="U39" s="805"/>
      <c r="V39" s="805">
        <v>32</v>
      </c>
      <c r="W39" s="805"/>
      <c r="X39" s="805"/>
      <c r="Y39" s="805"/>
      <c r="Z39" s="805"/>
      <c r="AA39" s="805" t="s">
        <v>524</v>
      </c>
      <c r="AB39" s="805"/>
      <c r="AC39" s="805"/>
      <c r="AD39" s="805"/>
      <c r="AE39" s="806"/>
      <c r="AF39" s="807" t="s">
        <v>173</v>
      </c>
      <c r="AG39" s="808"/>
      <c r="AH39" s="808"/>
      <c r="AI39" s="808"/>
      <c r="AJ39" s="809"/>
      <c r="AK39" s="876">
        <v>18</v>
      </c>
      <c r="AL39" s="877"/>
      <c r="AM39" s="877"/>
      <c r="AN39" s="877"/>
      <c r="AO39" s="877"/>
      <c r="AP39" s="877">
        <v>68</v>
      </c>
      <c r="AQ39" s="877"/>
      <c r="AR39" s="877"/>
      <c r="AS39" s="877"/>
      <c r="AT39" s="877"/>
      <c r="AU39" s="877">
        <v>68</v>
      </c>
      <c r="AV39" s="877"/>
      <c r="AW39" s="877"/>
      <c r="AX39" s="877"/>
      <c r="AY39" s="877"/>
      <c r="AZ39" s="878" t="s">
        <v>524</v>
      </c>
      <c r="BA39" s="878"/>
      <c r="BB39" s="878"/>
      <c r="BC39" s="878"/>
      <c r="BD39" s="878"/>
      <c r="BE39" s="874" t="s">
        <v>408</v>
      </c>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t="s">
        <v>416</v>
      </c>
      <c r="C40" s="802"/>
      <c r="D40" s="802"/>
      <c r="E40" s="802"/>
      <c r="F40" s="802"/>
      <c r="G40" s="802"/>
      <c r="H40" s="802"/>
      <c r="I40" s="802"/>
      <c r="J40" s="802"/>
      <c r="K40" s="802"/>
      <c r="L40" s="802"/>
      <c r="M40" s="802"/>
      <c r="N40" s="802"/>
      <c r="O40" s="802"/>
      <c r="P40" s="803"/>
      <c r="Q40" s="804">
        <v>46</v>
      </c>
      <c r="R40" s="805"/>
      <c r="S40" s="805"/>
      <c r="T40" s="805"/>
      <c r="U40" s="805"/>
      <c r="V40" s="805">
        <v>45</v>
      </c>
      <c r="W40" s="805"/>
      <c r="X40" s="805"/>
      <c r="Y40" s="805"/>
      <c r="Z40" s="805"/>
      <c r="AA40" s="805">
        <v>1</v>
      </c>
      <c r="AB40" s="805"/>
      <c r="AC40" s="805"/>
      <c r="AD40" s="805"/>
      <c r="AE40" s="806"/>
      <c r="AF40" s="807">
        <v>1</v>
      </c>
      <c r="AG40" s="808"/>
      <c r="AH40" s="808"/>
      <c r="AI40" s="808"/>
      <c r="AJ40" s="809"/>
      <c r="AK40" s="876">
        <v>38</v>
      </c>
      <c r="AL40" s="877"/>
      <c r="AM40" s="877"/>
      <c r="AN40" s="877"/>
      <c r="AO40" s="877"/>
      <c r="AP40" s="877" t="s">
        <v>524</v>
      </c>
      <c r="AQ40" s="877"/>
      <c r="AR40" s="877"/>
      <c r="AS40" s="877"/>
      <c r="AT40" s="877"/>
      <c r="AU40" s="877" t="s">
        <v>524</v>
      </c>
      <c r="AV40" s="877"/>
      <c r="AW40" s="877"/>
      <c r="AX40" s="877"/>
      <c r="AY40" s="877"/>
      <c r="AZ40" s="878" t="s">
        <v>524</v>
      </c>
      <c r="BA40" s="878"/>
      <c r="BB40" s="878"/>
      <c r="BC40" s="878"/>
      <c r="BD40" s="878"/>
      <c r="BE40" s="874" t="s">
        <v>410</v>
      </c>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388</v>
      </c>
      <c r="B63" s="836" t="s">
        <v>418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1137</v>
      </c>
      <c r="AG63" s="888"/>
      <c r="AH63" s="888"/>
      <c r="AI63" s="888"/>
      <c r="AJ63" s="889"/>
      <c r="AK63" s="890"/>
      <c r="AL63" s="885"/>
      <c r="AM63" s="885"/>
      <c r="AN63" s="885"/>
      <c r="AO63" s="885"/>
      <c r="AP63" s="888">
        <v>9911</v>
      </c>
      <c r="AQ63" s="888"/>
      <c r="AR63" s="888"/>
      <c r="AS63" s="888"/>
      <c r="AT63" s="888"/>
      <c r="AU63" s="888">
        <v>6147</v>
      </c>
      <c r="AV63" s="888"/>
      <c r="AW63" s="888"/>
      <c r="AX63" s="888"/>
      <c r="AY63" s="888"/>
      <c r="AZ63" s="892"/>
      <c r="BA63" s="892"/>
      <c r="BB63" s="892"/>
      <c r="BC63" s="892"/>
      <c r="BD63" s="892"/>
      <c r="BE63" s="893"/>
      <c r="BF63" s="893"/>
      <c r="BG63" s="893"/>
      <c r="BH63" s="893"/>
      <c r="BI63" s="894"/>
      <c r="BJ63" s="895" t="s">
        <v>173</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420</v>
      </c>
      <c r="B66" s="787"/>
      <c r="C66" s="787"/>
      <c r="D66" s="787"/>
      <c r="E66" s="787"/>
      <c r="F66" s="787"/>
      <c r="G66" s="787"/>
      <c r="H66" s="787"/>
      <c r="I66" s="787"/>
      <c r="J66" s="787"/>
      <c r="K66" s="787"/>
      <c r="L66" s="787"/>
      <c r="M66" s="787"/>
      <c r="N66" s="787"/>
      <c r="O66" s="787"/>
      <c r="P66" s="788"/>
      <c r="Q66" s="763" t="s">
        <v>421</v>
      </c>
      <c r="R66" s="764"/>
      <c r="S66" s="764"/>
      <c r="T66" s="764"/>
      <c r="U66" s="765"/>
      <c r="V66" s="763" t="s">
        <v>393</v>
      </c>
      <c r="W66" s="764"/>
      <c r="X66" s="764"/>
      <c r="Y66" s="764"/>
      <c r="Z66" s="765"/>
      <c r="AA66" s="763" t="s">
        <v>422</v>
      </c>
      <c r="AB66" s="764"/>
      <c r="AC66" s="764"/>
      <c r="AD66" s="764"/>
      <c r="AE66" s="765"/>
      <c r="AF66" s="898" t="s">
        <v>395</v>
      </c>
      <c r="AG66" s="859"/>
      <c r="AH66" s="859"/>
      <c r="AI66" s="859"/>
      <c r="AJ66" s="899"/>
      <c r="AK66" s="763" t="s">
        <v>423</v>
      </c>
      <c r="AL66" s="787"/>
      <c r="AM66" s="787"/>
      <c r="AN66" s="787"/>
      <c r="AO66" s="788"/>
      <c r="AP66" s="763" t="s">
        <v>397</v>
      </c>
      <c r="AQ66" s="764"/>
      <c r="AR66" s="764"/>
      <c r="AS66" s="764"/>
      <c r="AT66" s="765"/>
      <c r="AU66" s="763" t="s">
        <v>424</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592</v>
      </c>
      <c r="C68" s="916"/>
      <c r="D68" s="916"/>
      <c r="E68" s="916"/>
      <c r="F68" s="916"/>
      <c r="G68" s="916"/>
      <c r="H68" s="916"/>
      <c r="I68" s="916"/>
      <c r="J68" s="916"/>
      <c r="K68" s="916"/>
      <c r="L68" s="916"/>
      <c r="M68" s="916"/>
      <c r="N68" s="916"/>
      <c r="O68" s="916"/>
      <c r="P68" s="917"/>
      <c r="Q68" s="918">
        <v>519</v>
      </c>
      <c r="R68" s="912"/>
      <c r="S68" s="912"/>
      <c r="T68" s="912"/>
      <c r="U68" s="912"/>
      <c r="V68" s="912">
        <v>459</v>
      </c>
      <c r="W68" s="912"/>
      <c r="X68" s="912"/>
      <c r="Y68" s="912"/>
      <c r="Z68" s="912"/>
      <c r="AA68" s="912">
        <v>60</v>
      </c>
      <c r="AB68" s="912"/>
      <c r="AC68" s="912"/>
      <c r="AD68" s="912"/>
      <c r="AE68" s="912"/>
      <c r="AF68" s="912">
        <v>60</v>
      </c>
      <c r="AG68" s="912"/>
      <c r="AH68" s="912"/>
      <c r="AI68" s="912"/>
      <c r="AJ68" s="912"/>
      <c r="AK68" s="912" t="s">
        <v>524</v>
      </c>
      <c r="AL68" s="912"/>
      <c r="AM68" s="912"/>
      <c r="AN68" s="912"/>
      <c r="AO68" s="912"/>
      <c r="AP68" s="912" t="s">
        <v>524</v>
      </c>
      <c r="AQ68" s="912"/>
      <c r="AR68" s="912"/>
      <c r="AS68" s="912"/>
      <c r="AT68" s="912"/>
      <c r="AU68" s="912" t="s">
        <v>524</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593</v>
      </c>
      <c r="C69" s="920"/>
      <c r="D69" s="920"/>
      <c r="E69" s="920"/>
      <c r="F69" s="920"/>
      <c r="G69" s="920"/>
      <c r="H69" s="920"/>
      <c r="I69" s="920"/>
      <c r="J69" s="920"/>
      <c r="K69" s="920"/>
      <c r="L69" s="920"/>
      <c r="M69" s="920"/>
      <c r="N69" s="920"/>
      <c r="O69" s="920"/>
      <c r="P69" s="921"/>
      <c r="Q69" s="922">
        <v>73</v>
      </c>
      <c r="R69" s="877"/>
      <c r="S69" s="877"/>
      <c r="T69" s="877"/>
      <c r="U69" s="877"/>
      <c r="V69" s="877">
        <v>46</v>
      </c>
      <c r="W69" s="877"/>
      <c r="X69" s="877"/>
      <c r="Y69" s="877"/>
      <c r="Z69" s="877"/>
      <c r="AA69" s="877">
        <v>27</v>
      </c>
      <c r="AB69" s="877"/>
      <c r="AC69" s="877"/>
      <c r="AD69" s="877"/>
      <c r="AE69" s="877"/>
      <c r="AF69" s="877">
        <v>27</v>
      </c>
      <c r="AG69" s="877"/>
      <c r="AH69" s="877"/>
      <c r="AI69" s="877"/>
      <c r="AJ69" s="877"/>
      <c r="AK69" s="877" t="s">
        <v>524</v>
      </c>
      <c r="AL69" s="877"/>
      <c r="AM69" s="877"/>
      <c r="AN69" s="877"/>
      <c r="AO69" s="877"/>
      <c r="AP69" s="877" t="s">
        <v>524</v>
      </c>
      <c r="AQ69" s="877"/>
      <c r="AR69" s="877"/>
      <c r="AS69" s="877"/>
      <c r="AT69" s="877"/>
      <c r="AU69" s="877" t="s">
        <v>524</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594</v>
      </c>
      <c r="C70" s="920"/>
      <c r="D70" s="920"/>
      <c r="E70" s="920"/>
      <c r="F70" s="920"/>
      <c r="G70" s="920"/>
      <c r="H70" s="920"/>
      <c r="I70" s="920"/>
      <c r="J70" s="920"/>
      <c r="K70" s="920"/>
      <c r="L70" s="920"/>
      <c r="M70" s="920"/>
      <c r="N70" s="920"/>
      <c r="O70" s="920"/>
      <c r="P70" s="921"/>
      <c r="Q70" s="922">
        <v>484</v>
      </c>
      <c r="R70" s="877"/>
      <c r="S70" s="877"/>
      <c r="T70" s="877"/>
      <c r="U70" s="877"/>
      <c r="V70" s="877">
        <v>395</v>
      </c>
      <c r="W70" s="877"/>
      <c r="X70" s="877"/>
      <c r="Y70" s="877"/>
      <c r="Z70" s="877"/>
      <c r="AA70" s="877">
        <v>88</v>
      </c>
      <c r="AB70" s="877"/>
      <c r="AC70" s="877"/>
      <c r="AD70" s="877"/>
      <c r="AE70" s="877"/>
      <c r="AF70" s="877">
        <v>79</v>
      </c>
      <c r="AG70" s="877"/>
      <c r="AH70" s="877"/>
      <c r="AI70" s="877"/>
      <c r="AJ70" s="877"/>
      <c r="AK70" s="877" t="s">
        <v>524</v>
      </c>
      <c r="AL70" s="877"/>
      <c r="AM70" s="877"/>
      <c r="AN70" s="877"/>
      <c r="AO70" s="877"/>
      <c r="AP70" s="877" t="s">
        <v>524</v>
      </c>
      <c r="AQ70" s="877"/>
      <c r="AR70" s="877"/>
      <c r="AS70" s="877"/>
      <c r="AT70" s="877"/>
      <c r="AU70" s="877" t="s">
        <v>524</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595</v>
      </c>
      <c r="C71" s="920"/>
      <c r="D71" s="920"/>
      <c r="E71" s="920"/>
      <c r="F71" s="920"/>
      <c r="G71" s="920"/>
      <c r="H71" s="920"/>
      <c r="I71" s="920"/>
      <c r="J71" s="920"/>
      <c r="K71" s="920"/>
      <c r="L71" s="920"/>
      <c r="M71" s="920"/>
      <c r="N71" s="920"/>
      <c r="O71" s="920"/>
      <c r="P71" s="921"/>
      <c r="Q71" s="922">
        <v>621</v>
      </c>
      <c r="R71" s="877"/>
      <c r="S71" s="877"/>
      <c r="T71" s="877"/>
      <c r="U71" s="877"/>
      <c r="V71" s="877">
        <v>563</v>
      </c>
      <c r="W71" s="877"/>
      <c r="X71" s="877"/>
      <c r="Y71" s="877"/>
      <c r="Z71" s="877"/>
      <c r="AA71" s="877">
        <v>58</v>
      </c>
      <c r="AB71" s="877"/>
      <c r="AC71" s="877"/>
      <c r="AD71" s="877"/>
      <c r="AE71" s="877"/>
      <c r="AF71" s="877">
        <v>58</v>
      </c>
      <c r="AG71" s="877"/>
      <c r="AH71" s="877"/>
      <c r="AI71" s="877"/>
      <c r="AJ71" s="877"/>
      <c r="AK71" s="877" t="s">
        <v>524</v>
      </c>
      <c r="AL71" s="877"/>
      <c r="AM71" s="877"/>
      <c r="AN71" s="877"/>
      <c r="AO71" s="877"/>
      <c r="AP71" s="877" t="s">
        <v>524</v>
      </c>
      <c r="AQ71" s="877"/>
      <c r="AR71" s="877"/>
      <c r="AS71" s="877"/>
      <c r="AT71" s="877"/>
      <c r="AU71" s="877" t="s">
        <v>524</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596</v>
      </c>
      <c r="C72" s="920"/>
      <c r="D72" s="920"/>
      <c r="E72" s="920"/>
      <c r="F72" s="920"/>
      <c r="G72" s="920"/>
      <c r="H72" s="920"/>
      <c r="I72" s="920"/>
      <c r="J72" s="920"/>
      <c r="K72" s="920"/>
      <c r="L72" s="920"/>
      <c r="M72" s="920"/>
      <c r="N72" s="920"/>
      <c r="O72" s="920"/>
      <c r="P72" s="921"/>
      <c r="Q72" s="922">
        <v>9243</v>
      </c>
      <c r="R72" s="877"/>
      <c r="S72" s="877"/>
      <c r="T72" s="877"/>
      <c r="U72" s="877"/>
      <c r="V72" s="877">
        <v>8921</v>
      </c>
      <c r="W72" s="877"/>
      <c r="X72" s="877"/>
      <c r="Y72" s="877"/>
      <c r="Z72" s="877"/>
      <c r="AA72" s="877">
        <v>322</v>
      </c>
      <c r="AB72" s="877"/>
      <c r="AC72" s="877"/>
      <c r="AD72" s="877"/>
      <c r="AE72" s="877"/>
      <c r="AF72" s="877">
        <v>322</v>
      </c>
      <c r="AG72" s="877"/>
      <c r="AH72" s="877"/>
      <c r="AI72" s="877"/>
      <c r="AJ72" s="877"/>
      <c r="AK72" s="877">
        <v>3470</v>
      </c>
      <c r="AL72" s="877"/>
      <c r="AM72" s="877"/>
      <c r="AN72" s="877"/>
      <c r="AO72" s="877"/>
      <c r="AP72" s="877" t="s">
        <v>524</v>
      </c>
      <c r="AQ72" s="877"/>
      <c r="AR72" s="877"/>
      <c r="AS72" s="877"/>
      <c r="AT72" s="877"/>
      <c r="AU72" s="877" t="s">
        <v>524</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597</v>
      </c>
      <c r="C73" s="920"/>
      <c r="D73" s="920"/>
      <c r="E73" s="920"/>
      <c r="F73" s="920"/>
      <c r="G73" s="920"/>
      <c r="H73" s="920"/>
      <c r="I73" s="920"/>
      <c r="J73" s="920"/>
      <c r="K73" s="920"/>
      <c r="L73" s="920"/>
      <c r="M73" s="920"/>
      <c r="N73" s="920"/>
      <c r="O73" s="920"/>
      <c r="P73" s="921"/>
      <c r="Q73" s="922">
        <v>549</v>
      </c>
      <c r="R73" s="877"/>
      <c r="S73" s="877"/>
      <c r="T73" s="877"/>
      <c r="U73" s="877"/>
      <c r="V73" s="877">
        <v>546</v>
      </c>
      <c r="W73" s="877"/>
      <c r="X73" s="877"/>
      <c r="Y73" s="877"/>
      <c r="Z73" s="877"/>
      <c r="AA73" s="877">
        <v>3</v>
      </c>
      <c r="AB73" s="877"/>
      <c r="AC73" s="877"/>
      <c r="AD73" s="877"/>
      <c r="AE73" s="877"/>
      <c r="AF73" s="877">
        <v>3</v>
      </c>
      <c r="AG73" s="877"/>
      <c r="AH73" s="877"/>
      <c r="AI73" s="877"/>
      <c r="AJ73" s="877"/>
      <c r="AK73" s="877" t="s">
        <v>524</v>
      </c>
      <c r="AL73" s="877"/>
      <c r="AM73" s="877"/>
      <c r="AN73" s="877"/>
      <c r="AO73" s="877"/>
      <c r="AP73" s="877" t="s">
        <v>524</v>
      </c>
      <c r="AQ73" s="877"/>
      <c r="AR73" s="877"/>
      <c r="AS73" s="877"/>
      <c r="AT73" s="877"/>
      <c r="AU73" s="877" t="s">
        <v>524</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598</v>
      </c>
      <c r="C74" s="920"/>
      <c r="D74" s="920"/>
      <c r="E74" s="920"/>
      <c r="F74" s="920"/>
      <c r="G74" s="920"/>
      <c r="H74" s="920"/>
      <c r="I74" s="920"/>
      <c r="J74" s="920"/>
      <c r="K74" s="920"/>
      <c r="L74" s="920"/>
      <c r="M74" s="920"/>
      <c r="N74" s="920"/>
      <c r="O74" s="920"/>
      <c r="P74" s="921"/>
      <c r="Q74" s="922">
        <v>41</v>
      </c>
      <c r="R74" s="877"/>
      <c r="S74" s="877"/>
      <c r="T74" s="877"/>
      <c r="U74" s="877"/>
      <c r="V74" s="877">
        <v>28</v>
      </c>
      <c r="W74" s="877"/>
      <c r="X74" s="877"/>
      <c r="Y74" s="877"/>
      <c r="Z74" s="877"/>
      <c r="AA74" s="877">
        <v>13</v>
      </c>
      <c r="AB74" s="877"/>
      <c r="AC74" s="877"/>
      <c r="AD74" s="877"/>
      <c r="AE74" s="877"/>
      <c r="AF74" s="877">
        <v>13</v>
      </c>
      <c r="AG74" s="877"/>
      <c r="AH74" s="877"/>
      <c r="AI74" s="877"/>
      <c r="AJ74" s="877"/>
      <c r="AK74" s="877" t="s">
        <v>524</v>
      </c>
      <c r="AL74" s="877"/>
      <c r="AM74" s="877"/>
      <c r="AN74" s="877"/>
      <c r="AO74" s="877"/>
      <c r="AP74" s="877" t="s">
        <v>524</v>
      </c>
      <c r="AQ74" s="877"/>
      <c r="AR74" s="877"/>
      <c r="AS74" s="877"/>
      <c r="AT74" s="877"/>
      <c r="AU74" s="877" t="s">
        <v>524</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599</v>
      </c>
      <c r="C75" s="920"/>
      <c r="D75" s="920"/>
      <c r="E75" s="920"/>
      <c r="F75" s="920"/>
      <c r="G75" s="920"/>
      <c r="H75" s="920"/>
      <c r="I75" s="920"/>
      <c r="J75" s="920"/>
      <c r="K75" s="920"/>
      <c r="L75" s="920"/>
      <c r="M75" s="920"/>
      <c r="N75" s="920"/>
      <c r="O75" s="920"/>
      <c r="P75" s="921"/>
      <c r="Q75" s="925">
        <v>535</v>
      </c>
      <c r="R75" s="926"/>
      <c r="S75" s="926"/>
      <c r="T75" s="926"/>
      <c r="U75" s="876"/>
      <c r="V75" s="927">
        <v>481</v>
      </c>
      <c r="W75" s="926"/>
      <c r="X75" s="926"/>
      <c r="Y75" s="926"/>
      <c r="Z75" s="876"/>
      <c r="AA75" s="927">
        <v>54</v>
      </c>
      <c r="AB75" s="926"/>
      <c r="AC75" s="926"/>
      <c r="AD75" s="926"/>
      <c r="AE75" s="876"/>
      <c r="AF75" s="927">
        <v>9</v>
      </c>
      <c r="AG75" s="926"/>
      <c r="AH75" s="926"/>
      <c r="AI75" s="926"/>
      <c r="AJ75" s="876"/>
      <c r="AK75" s="927">
        <v>210</v>
      </c>
      <c r="AL75" s="926"/>
      <c r="AM75" s="926"/>
      <c r="AN75" s="926"/>
      <c r="AO75" s="876"/>
      <c r="AP75" s="927" t="s">
        <v>524</v>
      </c>
      <c r="AQ75" s="926"/>
      <c r="AR75" s="926"/>
      <c r="AS75" s="926"/>
      <c r="AT75" s="876"/>
      <c r="AU75" s="927" t="s">
        <v>524</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t="s">
        <v>600</v>
      </c>
      <c r="C76" s="920"/>
      <c r="D76" s="920"/>
      <c r="E76" s="920"/>
      <c r="F76" s="920"/>
      <c r="G76" s="920"/>
      <c r="H76" s="920"/>
      <c r="I76" s="920"/>
      <c r="J76" s="920"/>
      <c r="K76" s="920"/>
      <c r="L76" s="920"/>
      <c r="M76" s="920"/>
      <c r="N76" s="920"/>
      <c r="O76" s="920"/>
      <c r="P76" s="921"/>
      <c r="Q76" s="925">
        <v>0</v>
      </c>
      <c r="R76" s="926"/>
      <c r="S76" s="926"/>
      <c r="T76" s="926"/>
      <c r="U76" s="876"/>
      <c r="V76" s="927">
        <v>0</v>
      </c>
      <c r="W76" s="926"/>
      <c r="X76" s="926"/>
      <c r="Y76" s="926"/>
      <c r="Z76" s="876"/>
      <c r="AA76" s="927">
        <v>0</v>
      </c>
      <c r="AB76" s="926"/>
      <c r="AC76" s="926"/>
      <c r="AD76" s="926"/>
      <c r="AE76" s="876"/>
      <c r="AF76" s="927">
        <v>0</v>
      </c>
      <c r="AG76" s="926"/>
      <c r="AH76" s="926"/>
      <c r="AI76" s="926"/>
      <c r="AJ76" s="876"/>
      <c r="AK76" s="927" t="s">
        <v>524</v>
      </c>
      <c r="AL76" s="926"/>
      <c r="AM76" s="926"/>
      <c r="AN76" s="926"/>
      <c r="AO76" s="876"/>
      <c r="AP76" s="927" t="s">
        <v>524</v>
      </c>
      <c r="AQ76" s="926"/>
      <c r="AR76" s="926"/>
      <c r="AS76" s="926"/>
      <c r="AT76" s="876"/>
      <c r="AU76" s="927" t="s">
        <v>524</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t="s">
        <v>601</v>
      </c>
      <c r="C77" s="920"/>
      <c r="D77" s="920"/>
      <c r="E77" s="920"/>
      <c r="F77" s="920"/>
      <c r="G77" s="920"/>
      <c r="H77" s="920"/>
      <c r="I77" s="920"/>
      <c r="J77" s="920"/>
      <c r="K77" s="920"/>
      <c r="L77" s="920"/>
      <c r="M77" s="920"/>
      <c r="N77" s="920"/>
      <c r="O77" s="920"/>
      <c r="P77" s="921"/>
      <c r="Q77" s="925">
        <v>44</v>
      </c>
      <c r="R77" s="926"/>
      <c r="S77" s="926"/>
      <c r="T77" s="926"/>
      <c r="U77" s="876"/>
      <c r="V77" s="927">
        <v>44</v>
      </c>
      <c r="W77" s="926"/>
      <c r="X77" s="926"/>
      <c r="Y77" s="926"/>
      <c r="Z77" s="876"/>
      <c r="AA77" s="927">
        <v>0</v>
      </c>
      <c r="AB77" s="926"/>
      <c r="AC77" s="926"/>
      <c r="AD77" s="926"/>
      <c r="AE77" s="876"/>
      <c r="AF77" s="927">
        <v>0</v>
      </c>
      <c r="AG77" s="926"/>
      <c r="AH77" s="926"/>
      <c r="AI77" s="926"/>
      <c r="AJ77" s="876"/>
      <c r="AK77" s="927" t="s">
        <v>524</v>
      </c>
      <c r="AL77" s="926"/>
      <c r="AM77" s="926"/>
      <c r="AN77" s="926"/>
      <c r="AO77" s="876"/>
      <c r="AP77" s="927" t="s">
        <v>524</v>
      </c>
      <c r="AQ77" s="926"/>
      <c r="AR77" s="926"/>
      <c r="AS77" s="926"/>
      <c r="AT77" s="876"/>
      <c r="AU77" s="927" t="s">
        <v>524</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t="s">
        <v>602</v>
      </c>
      <c r="C78" s="920"/>
      <c r="D78" s="920"/>
      <c r="E78" s="920"/>
      <c r="F78" s="920"/>
      <c r="G78" s="920"/>
      <c r="H78" s="920"/>
      <c r="I78" s="920"/>
      <c r="J78" s="920"/>
      <c r="K78" s="920"/>
      <c r="L78" s="920"/>
      <c r="M78" s="920"/>
      <c r="N78" s="920"/>
      <c r="O78" s="920"/>
      <c r="P78" s="921"/>
      <c r="Q78" s="922">
        <v>207</v>
      </c>
      <c r="R78" s="877"/>
      <c r="S78" s="877"/>
      <c r="T78" s="877"/>
      <c r="U78" s="877"/>
      <c r="V78" s="877">
        <v>201</v>
      </c>
      <c r="W78" s="877"/>
      <c r="X78" s="877"/>
      <c r="Y78" s="877"/>
      <c r="Z78" s="877"/>
      <c r="AA78" s="877">
        <v>6</v>
      </c>
      <c r="AB78" s="877"/>
      <c r="AC78" s="877"/>
      <c r="AD78" s="877"/>
      <c r="AE78" s="877"/>
      <c r="AF78" s="877">
        <v>6</v>
      </c>
      <c r="AG78" s="877"/>
      <c r="AH78" s="877"/>
      <c r="AI78" s="877"/>
      <c r="AJ78" s="877"/>
      <c r="AK78" s="877" t="s">
        <v>524</v>
      </c>
      <c r="AL78" s="877"/>
      <c r="AM78" s="877"/>
      <c r="AN78" s="877"/>
      <c r="AO78" s="877"/>
      <c r="AP78" s="877">
        <v>318</v>
      </c>
      <c r="AQ78" s="877"/>
      <c r="AR78" s="877"/>
      <c r="AS78" s="877"/>
      <c r="AT78" s="877"/>
      <c r="AU78" s="877">
        <v>77</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t="s">
        <v>603</v>
      </c>
      <c r="C79" s="920"/>
      <c r="D79" s="920"/>
      <c r="E79" s="920"/>
      <c r="F79" s="920"/>
      <c r="G79" s="920"/>
      <c r="H79" s="920"/>
      <c r="I79" s="920"/>
      <c r="J79" s="920"/>
      <c r="K79" s="920"/>
      <c r="L79" s="920"/>
      <c r="M79" s="920"/>
      <c r="N79" s="920"/>
      <c r="O79" s="920"/>
      <c r="P79" s="921"/>
      <c r="Q79" s="922">
        <v>276</v>
      </c>
      <c r="R79" s="877"/>
      <c r="S79" s="877"/>
      <c r="T79" s="877"/>
      <c r="U79" s="877"/>
      <c r="V79" s="877">
        <v>267</v>
      </c>
      <c r="W79" s="877"/>
      <c r="X79" s="877"/>
      <c r="Y79" s="877"/>
      <c r="Z79" s="877"/>
      <c r="AA79" s="877">
        <v>9</v>
      </c>
      <c r="AB79" s="877"/>
      <c r="AC79" s="877"/>
      <c r="AD79" s="877"/>
      <c r="AE79" s="877"/>
      <c r="AF79" s="877">
        <v>9</v>
      </c>
      <c r="AG79" s="877"/>
      <c r="AH79" s="877"/>
      <c r="AI79" s="877"/>
      <c r="AJ79" s="877"/>
      <c r="AK79" s="877" t="s">
        <v>524</v>
      </c>
      <c r="AL79" s="877"/>
      <c r="AM79" s="877"/>
      <c r="AN79" s="877"/>
      <c r="AO79" s="877"/>
      <c r="AP79" s="877">
        <v>184</v>
      </c>
      <c r="AQ79" s="877"/>
      <c r="AR79" s="877"/>
      <c r="AS79" s="877"/>
      <c r="AT79" s="877"/>
      <c r="AU79" s="877">
        <v>25</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t="s">
        <v>604</v>
      </c>
      <c r="C80" s="920"/>
      <c r="D80" s="920"/>
      <c r="E80" s="920"/>
      <c r="F80" s="920"/>
      <c r="G80" s="920"/>
      <c r="H80" s="920"/>
      <c r="I80" s="920"/>
      <c r="J80" s="920"/>
      <c r="K80" s="920"/>
      <c r="L80" s="920"/>
      <c r="M80" s="920"/>
      <c r="N80" s="920"/>
      <c r="O80" s="920"/>
      <c r="P80" s="921"/>
      <c r="Q80" s="922">
        <v>180</v>
      </c>
      <c r="R80" s="877"/>
      <c r="S80" s="877"/>
      <c r="T80" s="877"/>
      <c r="U80" s="877"/>
      <c r="V80" s="877">
        <v>154</v>
      </c>
      <c r="W80" s="877"/>
      <c r="X80" s="877"/>
      <c r="Y80" s="877"/>
      <c r="Z80" s="877"/>
      <c r="AA80" s="877">
        <v>26</v>
      </c>
      <c r="AB80" s="877"/>
      <c r="AC80" s="877"/>
      <c r="AD80" s="877"/>
      <c r="AE80" s="877"/>
      <c r="AF80" s="877">
        <v>26</v>
      </c>
      <c r="AG80" s="877"/>
      <c r="AH80" s="877"/>
      <c r="AI80" s="877"/>
      <c r="AJ80" s="877"/>
      <c r="AK80" s="877" t="s">
        <v>524</v>
      </c>
      <c r="AL80" s="877"/>
      <c r="AM80" s="877"/>
      <c r="AN80" s="877"/>
      <c r="AO80" s="877"/>
      <c r="AP80" s="877">
        <v>78</v>
      </c>
      <c r="AQ80" s="877"/>
      <c r="AR80" s="877"/>
      <c r="AS80" s="877"/>
      <c r="AT80" s="877"/>
      <c r="AU80" s="877">
        <v>9</v>
      </c>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t="s">
        <v>605</v>
      </c>
      <c r="C81" s="920"/>
      <c r="D81" s="920"/>
      <c r="E81" s="920"/>
      <c r="F81" s="920"/>
      <c r="G81" s="920"/>
      <c r="H81" s="920"/>
      <c r="I81" s="920"/>
      <c r="J81" s="920"/>
      <c r="K81" s="920"/>
      <c r="L81" s="920"/>
      <c r="M81" s="920"/>
      <c r="N81" s="920"/>
      <c r="O81" s="920"/>
      <c r="P81" s="921"/>
      <c r="Q81" s="922">
        <v>494</v>
      </c>
      <c r="R81" s="877"/>
      <c r="S81" s="877"/>
      <c r="T81" s="877"/>
      <c r="U81" s="877"/>
      <c r="V81" s="877">
        <v>433</v>
      </c>
      <c r="W81" s="877"/>
      <c r="X81" s="877"/>
      <c r="Y81" s="877"/>
      <c r="Z81" s="877"/>
      <c r="AA81" s="877">
        <v>61</v>
      </c>
      <c r="AB81" s="877"/>
      <c r="AC81" s="877"/>
      <c r="AD81" s="877"/>
      <c r="AE81" s="877"/>
      <c r="AF81" s="877">
        <v>61</v>
      </c>
      <c r="AG81" s="877"/>
      <c r="AH81" s="877"/>
      <c r="AI81" s="877"/>
      <c r="AJ81" s="877"/>
      <c r="AK81" s="877" t="s">
        <v>524</v>
      </c>
      <c r="AL81" s="877"/>
      <c r="AM81" s="877"/>
      <c r="AN81" s="877"/>
      <c r="AO81" s="877"/>
      <c r="AP81" s="877">
        <v>202</v>
      </c>
      <c r="AQ81" s="877"/>
      <c r="AR81" s="877"/>
      <c r="AS81" s="877"/>
      <c r="AT81" s="877"/>
      <c r="AU81" s="877">
        <v>158</v>
      </c>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t="s">
        <v>606</v>
      </c>
      <c r="C82" s="920"/>
      <c r="D82" s="920"/>
      <c r="E82" s="920"/>
      <c r="F82" s="920"/>
      <c r="G82" s="920"/>
      <c r="H82" s="920"/>
      <c r="I82" s="920"/>
      <c r="J82" s="920"/>
      <c r="K82" s="920"/>
      <c r="L82" s="920"/>
      <c r="M82" s="920"/>
      <c r="N82" s="920"/>
      <c r="O82" s="920"/>
      <c r="P82" s="921"/>
      <c r="Q82" s="922">
        <v>1612</v>
      </c>
      <c r="R82" s="877"/>
      <c r="S82" s="877"/>
      <c r="T82" s="877"/>
      <c r="U82" s="877"/>
      <c r="V82" s="877">
        <v>1587</v>
      </c>
      <c r="W82" s="877"/>
      <c r="X82" s="877"/>
      <c r="Y82" s="877"/>
      <c r="Z82" s="877"/>
      <c r="AA82" s="877">
        <v>25</v>
      </c>
      <c r="AB82" s="877"/>
      <c r="AC82" s="877"/>
      <c r="AD82" s="877"/>
      <c r="AE82" s="877"/>
      <c r="AF82" s="877">
        <v>16</v>
      </c>
      <c r="AG82" s="877"/>
      <c r="AH82" s="877"/>
      <c r="AI82" s="877"/>
      <c r="AJ82" s="877"/>
      <c r="AK82" s="877" t="s">
        <v>524</v>
      </c>
      <c r="AL82" s="877"/>
      <c r="AM82" s="877"/>
      <c r="AN82" s="877"/>
      <c r="AO82" s="877"/>
      <c r="AP82" s="877">
        <v>567</v>
      </c>
      <c r="AQ82" s="877"/>
      <c r="AR82" s="877"/>
      <c r="AS82" s="877"/>
      <c r="AT82" s="877"/>
      <c r="AU82" s="877">
        <v>395</v>
      </c>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t="s">
        <v>607</v>
      </c>
      <c r="C83" s="920"/>
      <c r="D83" s="920"/>
      <c r="E83" s="920"/>
      <c r="F83" s="920"/>
      <c r="G83" s="920"/>
      <c r="H83" s="920"/>
      <c r="I83" s="920"/>
      <c r="J83" s="920"/>
      <c r="K83" s="920"/>
      <c r="L83" s="920"/>
      <c r="M83" s="920"/>
      <c r="N83" s="920"/>
      <c r="O83" s="920"/>
      <c r="P83" s="921"/>
      <c r="Q83" s="922">
        <v>9</v>
      </c>
      <c r="R83" s="877"/>
      <c r="S83" s="877"/>
      <c r="T83" s="877"/>
      <c r="U83" s="877"/>
      <c r="V83" s="877">
        <v>6</v>
      </c>
      <c r="W83" s="877"/>
      <c r="X83" s="877"/>
      <c r="Y83" s="877"/>
      <c r="Z83" s="877"/>
      <c r="AA83" s="877">
        <v>3</v>
      </c>
      <c r="AB83" s="877"/>
      <c r="AC83" s="877"/>
      <c r="AD83" s="877"/>
      <c r="AE83" s="877"/>
      <c r="AF83" s="877">
        <v>3</v>
      </c>
      <c r="AG83" s="877"/>
      <c r="AH83" s="877"/>
      <c r="AI83" s="877"/>
      <c r="AJ83" s="877"/>
      <c r="AK83" s="877" t="s">
        <v>524</v>
      </c>
      <c r="AL83" s="877"/>
      <c r="AM83" s="877"/>
      <c r="AN83" s="877"/>
      <c r="AO83" s="877"/>
      <c r="AP83" s="877" t="s">
        <v>524</v>
      </c>
      <c r="AQ83" s="877"/>
      <c r="AR83" s="877"/>
      <c r="AS83" s="877"/>
      <c r="AT83" s="877"/>
      <c r="AU83" s="877" t="s">
        <v>524</v>
      </c>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t="s">
        <v>608</v>
      </c>
      <c r="C84" s="920"/>
      <c r="D84" s="920"/>
      <c r="E84" s="920"/>
      <c r="F84" s="920"/>
      <c r="G84" s="920"/>
      <c r="H84" s="920"/>
      <c r="I84" s="920"/>
      <c r="J84" s="920"/>
      <c r="K84" s="920"/>
      <c r="L84" s="920"/>
      <c r="M84" s="920"/>
      <c r="N84" s="920"/>
      <c r="O84" s="920"/>
      <c r="P84" s="921"/>
      <c r="Q84" s="922">
        <v>145</v>
      </c>
      <c r="R84" s="877"/>
      <c r="S84" s="877"/>
      <c r="T84" s="877"/>
      <c r="U84" s="877"/>
      <c r="V84" s="877">
        <v>91</v>
      </c>
      <c r="W84" s="877"/>
      <c r="X84" s="877"/>
      <c r="Y84" s="877"/>
      <c r="Z84" s="877"/>
      <c r="AA84" s="877">
        <v>54</v>
      </c>
      <c r="AB84" s="877"/>
      <c r="AC84" s="877"/>
      <c r="AD84" s="877"/>
      <c r="AE84" s="877"/>
      <c r="AF84" s="877">
        <v>54</v>
      </c>
      <c r="AG84" s="877"/>
      <c r="AH84" s="877"/>
      <c r="AI84" s="877"/>
      <c r="AJ84" s="877"/>
      <c r="AK84" s="877" t="s">
        <v>524</v>
      </c>
      <c r="AL84" s="877"/>
      <c r="AM84" s="877"/>
      <c r="AN84" s="877"/>
      <c r="AO84" s="877"/>
      <c r="AP84" s="877" t="s">
        <v>524</v>
      </c>
      <c r="AQ84" s="877"/>
      <c r="AR84" s="877"/>
      <c r="AS84" s="877"/>
      <c r="AT84" s="877"/>
      <c r="AU84" s="877" t="s">
        <v>524</v>
      </c>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t="s">
        <v>609</v>
      </c>
      <c r="C85" s="920"/>
      <c r="D85" s="920"/>
      <c r="E85" s="920"/>
      <c r="F85" s="920"/>
      <c r="G85" s="920"/>
      <c r="H85" s="920"/>
      <c r="I85" s="920"/>
      <c r="J85" s="920"/>
      <c r="K85" s="920"/>
      <c r="L85" s="920"/>
      <c r="M85" s="920"/>
      <c r="N85" s="920"/>
      <c r="O85" s="920"/>
      <c r="P85" s="921"/>
      <c r="Q85" s="922">
        <v>83</v>
      </c>
      <c r="R85" s="877"/>
      <c r="S85" s="877"/>
      <c r="T85" s="877"/>
      <c r="U85" s="877"/>
      <c r="V85" s="877">
        <v>72</v>
      </c>
      <c r="W85" s="877"/>
      <c r="X85" s="877"/>
      <c r="Y85" s="877"/>
      <c r="Z85" s="877"/>
      <c r="AA85" s="877">
        <v>11</v>
      </c>
      <c r="AB85" s="877"/>
      <c r="AC85" s="877"/>
      <c r="AD85" s="877"/>
      <c r="AE85" s="877"/>
      <c r="AF85" s="877">
        <v>11</v>
      </c>
      <c r="AG85" s="877"/>
      <c r="AH85" s="877"/>
      <c r="AI85" s="877"/>
      <c r="AJ85" s="877"/>
      <c r="AK85" s="877" t="s">
        <v>524</v>
      </c>
      <c r="AL85" s="877"/>
      <c r="AM85" s="877"/>
      <c r="AN85" s="877"/>
      <c r="AO85" s="877"/>
      <c r="AP85" s="877" t="s">
        <v>524</v>
      </c>
      <c r="AQ85" s="877"/>
      <c r="AR85" s="877"/>
      <c r="AS85" s="877"/>
      <c r="AT85" s="877"/>
      <c r="AU85" s="877" t="s">
        <v>524</v>
      </c>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t="s">
        <v>610</v>
      </c>
      <c r="C86" s="920"/>
      <c r="D86" s="920"/>
      <c r="E86" s="920"/>
      <c r="F86" s="920"/>
      <c r="G86" s="920"/>
      <c r="H86" s="920"/>
      <c r="I86" s="920"/>
      <c r="J86" s="920"/>
      <c r="K86" s="920"/>
      <c r="L86" s="920"/>
      <c r="M86" s="920"/>
      <c r="N86" s="920"/>
      <c r="O86" s="920"/>
      <c r="P86" s="921"/>
      <c r="Q86" s="922">
        <v>220478</v>
      </c>
      <c r="R86" s="877"/>
      <c r="S86" s="877"/>
      <c r="T86" s="877"/>
      <c r="U86" s="877"/>
      <c r="V86" s="877">
        <v>214081</v>
      </c>
      <c r="W86" s="877"/>
      <c r="X86" s="877"/>
      <c r="Y86" s="877"/>
      <c r="Z86" s="877"/>
      <c r="AA86" s="877">
        <v>6397</v>
      </c>
      <c r="AB86" s="877"/>
      <c r="AC86" s="877"/>
      <c r="AD86" s="877"/>
      <c r="AE86" s="877"/>
      <c r="AF86" s="877">
        <v>6397</v>
      </c>
      <c r="AG86" s="877"/>
      <c r="AH86" s="877"/>
      <c r="AI86" s="877"/>
      <c r="AJ86" s="877"/>
      <c r="AK86" s="877" t="s">
        <v>524</v>
      </c>
      <c r="AL86" s="877"/>
      <c r="AM86" s="877"/>
      <c r="AN86" s="877"/>
      <c r="AO86" s="877"/>
      <c r="AP86" s="877" t="s">
        <v>524</v>
      </c>
      <c r="AQ86" s="877"/>
      <c r="AR86" s="877"/>
      <c r="AS86" s="877"/>
      <c r="AT86" s="877"/>
      <c r="AU86" s="877" t="s">
        <v>524</v>
      </c>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388</v>
      </c>
      <c r="B88" s="836" t="s">
        <v>425</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7154</v>
      </c>
      <c r="AG88" s="888"/>
      <c r="AH88" s="888"/>
      <c r="AI88" s="888"/>
      <c r="AJ88" s="888"/>
      <c r="AK88" s="885"/>
      <c r="AL88" s="885"/>
      <c r="AM88" s="885"/>
      <c r="AN88" s="885"/>
      <c r="AO88" s="885"/>
      <c r="AP88" s="888">
        <v>1349</v>
      </c>
      <c r="AQ88" s="888"/>
      <c r="AR88" s="888"/>
      <c r="AS88" s="888"/>
      <c r="AT88" s="888"/>
      <c r="AU88" s="888">
        <v>664</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426</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156</v>
      </c>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433</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434</v>
      </c>
      <c r="AB109" s="941"/>
      <c r="AC109" s="941"/>
      <c r="AD109" s="941"/>
      <c r="AE109" s="942"/>
      <c r="AF109" s="940" t="s">
        <v>306</v>
      </c>
      <c r="AG109" s="941"/>
      <c r="AH109" s="941"/>
      <c r="AI109" s="941"/>
      <c r="AJ109" s="942"/>
      <c r="AK109" s="940" t="s">
        <v>305</v>
      </c>
      <c r="AL109" s="941"/>
      <c r="AM109" s="941"/>
      <c r="AN109" s="941"/>
      <c r="AO109" s="942"/>
      <c r="AP109" s="940" t="s">
        <v>435</v>
      </c>
      <c r="AQ109" s="941"/>
      <c r="AR109" s="941"/>
      <c r="AS109" s="941"/>
      <c r="AT109" s="943"/>
      <c r="AU109" s="960" t="s">
        <v>433</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434</v>
      </c>
      <c r="BR109" s="941"/>
      <c r="BS109" s="941"/>
      <c r="BT109" s="941"/>
      <c r="BU109" s="942"/>
      <c r="BV109" s="940" t="s">
        <v>306</v>
      </c>
      <c r="BW109" s="941"/>
      <c r="BX109" s="941"/>
      <c r="BY109" s="941"/>
      <c r="BZ109" s="942"/>
      <c r="CA109" s="940" t="s">
        <v>305</v>
      </c>
      <c r="CB109" s="941"/>
      <c r="CC109" s="941"/>
      <c r="CD109" s="941"/>
      <c r="CE109" s="942"/>
      <c r="CF109" s="961" t="s">
        <v>435</v>
      </c>
      <c r="CG109" s="961"/>
      <c r="CH109" s="961"/>
      <c r="CI109" s="961"/>
      <c r="CJ109" s="961"/>
      <c r="CK109" s="940" t="s">
        <v>436</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434</v>
      </c>
      <c r="DH109" s="941"/>
      <c r="DI109" s="941"/>
      <c r="DJ109" s="941"/>
      <c r="DK109" s="942"/>
      <c r="DL109" s="940" t="s">
        <v>306</v>
      </c>
      <c r="DM109" s="941"/>
      <c r="DN109" s="941"/>
      <c r="DO109" s="941"/>
      <c r="DP109" s="942"/>
      <c r="DQ109" s="940" t="s">
        <v>305</v>
      </c>
      <c r="DR109" s="941"/>
      <c r="DS109" s="941"/>
      <c r="DT109" s="941"/>
      <c r="DU109" s="942"/>
      <c r="DV109" s="940" t="s">
        <v>435</v>
      </c>
      <c r="DW109" s="941"/>
      <c r="DX109" s="941"/>
      <c r="DY109" s="941"/>
      <c r="DZ109" s="943"/>
    </row>
    <row r="110" spans="1:131" s="247" customFormat="1" ht="26.25" customHeight="1">
      <c r="A110" s="944" t="s">
        <v>437</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1711386</v>
      </c>
      <c r="AB110" s="948"/>
      <c r="AC110" s="948"/>
      <c r="AD110" s="948"/>
      <c r="AE110" s="949"/>
      <c r="AF110" s="950">
        <v>1641572</v>
      </c>
      <c r="AG110" s="948"/>
      <c r="AH110" s="948"/>
      <c r="AI110" s="948"/>
      <c r="AJ110" s="949"/>
      <c r="AK110" s="950">
        <v>1704938</v>
      </c>
      <c r="AL110" s="948"/>
      <c r="AM110" s="948"/>
      <c r="AN110" s="948"/>
      <c r="AO110" s="949"/>
      <c r="AP110" s="951">
        <v>19.600000000000001</v>
      </c>
      <c r="AQ110" s="952"/>
      <c r="AR110" s="952"/>
      <c r="AS110" s="952"/>
      <c r="AT110" s="953"/>
      <c r="AU110" s="954" t="s">
        <v>72</v>
      </c>
      <c r="AV110" s="955"/>
      <c r="AW110" s="955"/>
      <c r="AX110" s="955"/>
      <c r="AY110" s="955"/>
      <c r="AZ110" s="996" t="s">
        <v>438</v>
      </c>
      <c r="BA110" s="945"/>
      <c r="BB110" s="945"/>
      <c r="BC110" s="945"/>
      <c r="BD110" s="945"/>
      <c r="BE110" s="945"/>
      <c r="BF110" s="945"/>
      <c r="BG110" s="945"/>
      <c r="BH110" s="945"/>
      <c r="BI110" s="945"/>
      <c r="BJ110" s="945"/>
      <c r="BK110" s="945"/>
      <c r="BL110" s="945"/>
      <c r="BM110" s="945"/>
      <c r="BN110" s="945"/>
      <c r="BO110" s="945"/>
      <c r="BP110" s="946"/>
      <c r="BQ110" s="982">
        <v>22245157</v>
      </c>
      <c r="BR110" s="983"/>
      <c r="BS110" s="983"/>
      <c r="BT110" s="983"/>
      <c r="BU110" s="983"/>
      <c r="BV110" s="983">
        <v>22687185</v>
      </c>
      <c r="BW110" s="983"/>
      <c r="BX110" s="983"/>
      <c r="BY110" s="983"/>
      <c r="BZ110" s="983"/>
      <c r="CA110" s="983">
        <v>23751508</v>
      </c>
      <c r="CB110" s="983"/>
      <c r="CC110" s="983"/>
      <c r="CD110" s="983"/>
      <c r="CE110" s="983"/>
      <c r="CF110" s="997">
        <v>272.60000000000002</v>
      </c>
      <c r="CG110" s="998"/>
      <c r="CH110" s="998"/>
      <c r="CI110" s="998"/>
      <c r="CJ110" s="998"/>
      <c r="CK110" s="999" t="s">
        <v>439</v>
      </c>
      <c r="CL110" s="1000"/>
      <c r="CM110" s="979" t="s">
        <v>440</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173</v>
      </c>
      <c r="DH110" s="983"/>
      <c r="DI110" s="983"/>
      <c r="DJ110" s="983"/>
      <c r="DK110" s="983"/>
      <c r="DL110" s="983" t="s">
        <v>441</v>
      </c>
      <c r="DM110" s="983"/>
      <c r="DN110" s="983"/>
      <c r="DO110" s="983"/>
      <c r="DP110" s="983"/>
      <c r="DQ110" s="983" t="s">
        <v>173</v>
      </c>
      <c r="DR110" s="983"/>
      <c r="DS110" s="983"/>
      <c r="DT110" s="983"/>
      <c r="DU110" s="983"/>
      <c r="DV110" s="984" t="s">
        <v>173</v>
      </c>
      <c r="DW110" s="984"/>
      <c r="DX110" s="984"/>
      <c r="DY110" s="984"/>
      <c r="DZ110" s="985"/>
    </row>
    <row r="111" spans="1:131" s="247" customFormat="1" ht="26.25" customHeight="1">
      <c r="A111" s="986" t="s">
        <v>442</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173</v>
      </c>
      <c r="AB111" s="990"/>
      <c r="AC111" s="990"/>
      <c r="AD111" s="990"/>
      <c r="AE111" s="991"/>
      <c r="AF111" s="992" t="s">
        <v>441</v>
      </c>
      <c r="AG111" s="990"/>
      <c r="AH111" s="990"/>
      <c r="AI111" s="990"/>
      <c r="AJ111" s="991"/>
      <c r="AK111" s="992" t="s">
        <v>173</v>
      </c>
      <c r="AL111" s="990"/>
      <c r="AM111" s="990"/>
      <c r="AN111" s="990"/>
      <c r="AO111" s="991"/>
      <c r="AP111" s="993" t="s">
        <v>173</v>
      </c>
      <c r="AQ111" s="994"/>
      <c r="AR111" s="994"/>
      <c r="AS111" s="994"/>
      <c r="AT111" s="995"/>
      <c r="AU111" s="956"/>
      <c r="AV111" s="957"/>
      <c r="AW111" s="957"/>
      <c r="AX111" s="957"/>
      <c r="AY111" s="957"/>
      <c r="AZ111" s="1005" t="s">
        <v>443</v>
      </c>
      <c r="BA111" s="1006"/>
      <c r="BB111" s="1006"/>
      <c r="BC111" s="1006"/>
      <c r="BD111" s="1006"/>
      <c r="BE111" s="1006"/>
      <c r="BF111" s="1006"/>
      <c r="BG111" s="1006"/>
      <c r="BH111" s="1006"/>
      <c r="BI111" s="1006"/>
      <c r="BJ111" s="1006"/>
      <c r="BK111" s="1006"/>
      <c r="BL111" s="1006"/>
      <c r="BM111" s="1006"/>
      <c r="BN111" s="1006"/>
      <c r="BO111" s="1006"/>
      <c r="BP111" s="1007"/>
      <c r="BQ111" s="975" t="s">
        <v>173</v>
      </c>
      <c r="BR111" s="976"/>
      <c r="BS111" s="976"/>
      <c r="BT111" s="976"/>
      <c r="BU111" s="976"/>
      <c r="BV111" s="976" t="s">
        <v>173</v>
      </c>
      <c r="BW111" s="976"/>
      <c r="BX111" s="976"/>
      <c r="BY111" s="976"/>
      <c r="BZ111" s="976"/>
      <c r="CA111" s="976" t="s">
        <v>441</v>
      </c>
      <c r="CB111" s="976"/>
      <c r="CC111" s="976"/>
      <c r="CD111" s="976"/>
      <c r="CE111" s="976"/>
      <c r="CF111" s="970" t="s">
        <v>441</v>
      </c>
      <c r="CG111" s="971"/>
      <c r="CH111" s="971"/>
      <c r="CI111" s="971"/>
      <c r="CJ111" s="971"/>
      <c r="CK111" s="1001"/>
      <c r="CL111" s="1002"/>
      <c r="CM111" s="972" t="s">
        <v>444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173</v>
      </c>
      <c r="DH111" s="976"/>
      <c r="DI111" s="976"/>
      <c r="DJ111" s="976"/>
      <c r="DK111" s="976"/>
      <c r="DL111" s="976" t="s">
        <v>441</v>
      </c>
      <c r="DM111" s="976"/>
      <c r="DN111" s="976"/>
      <c r="DO111" s="976"/>
      <c r="DP111" s="976"/>
      <c r="DQ111" s="976" t="s">
        <v>441</v>
      </c>
      <c r="DR111" s="976"/>
      <c r="DS111" s="976"/>
      <c r="DT111" s="976"/>
      <c r="DU111" s="976"/>
      <c r="DV111" s="977" t="s">
        <v>173</v>
      </c>
      <c r="DW111" s="977"/>
      <c r="DX111" s="977"/>
      <c r="DY111" s="977"/>
      <c r="DZ111" s="978"/>
    </row>
    <row r="112" spans="1:131" s="247" customFormat="1" ht="26.25" customHeight="1">
      <c r="A112" s="1008" t="s">
        <v>445</v>
      </c>
      <c r="B112" s="1009"/>
      <c r="C112" s="1006" t="s">
        <v>446</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441</v>
      </c>
      <c r="AB112" s="1015"/>
      <c r="AC112" s="1015"/>
      <c r="AD112" s="1015"/>
      <c r="AE112" s="1016"/>
      <c r="AF112" s="1017" t="s">
        <v>402</v>
      </c>
      <c r="AG112" s="1015"/>
      <c r="AH112" s="1015"/>
      <c r="AI112" s="1015"/>
      <c r="AJ112" s="1016"/>
      <c r="AK112" s="1017" t="s">
        <v>173</v>
      </c>
      <c r="AL112" s="1015"/>
      <c r="AM112" s="1015"/>
      <c r="AN112" s="1015"/>
      <c r="AO112" s="1016"/>
      <c r="AP112" s="1018" t="s">
        <v>173</v>
      </c>
      <c r="AQ112" s="1019"/>
      <c r="AR112" s="1019"/>
      <c r="AS112" s="1019"/>
      <c r="AT112" s="1020"/>
      <c r="AU112" s="956"/>
      <c r="AV112" s="957"/>
      <c r="AW112" s="957"/>
      <c r="AX112" s="957"/>
      <c r="AY112" s="957"/>
      <c r="AZ112" s="1005" t="s">
        <v>447</v>
      </c>
      <c r="BA112" s="1006"/>
      <c r="BB112" s="1006"/>
      <c r="BC112" s="1006"/>
      <c r="BD112" s="1006"/>
      <c r="BE112" s="1006"/>
      <c r="BF112" s="1006"/>
      <c r="BG112" s="1006"/>
      <c r="BH112" s="1006"/>
      <c r="BI112" s="1006"/>
      <c r="BJ112" s="1006"/>
      <c r="BK112" s="1006"/>
      <c r="BL112" s="1006"/>
      <c r="BM112" s="1006"/>
      <c r="BN112" s="1006"/>
      <c r="BO112" s="1006"/>
      <c r="BP112" s="1007"/>
      <c r="BQ112" s="975">
        <v>5975561</v>
      </c>
      <c r="BR112" s="976"/>
      <c r="BS112" s="976"/>
      <c r="BT112" s="976"/>
      <c r="BU112" s="976"/>
      <c r="BV112" s="976">
        <v>6016633</v>
      </c>
      <c r="BW112" s="976"/>
      <c r="BX112" s="976"/>
      <c r="BY112" s="976"/>
      <c r="BZ112" s="976"/>
      <c r="CA112" s="976">
        <v>5737091</v>
      </c>
      <c r="CB112" s="976"/>
      <c r="CC112" s="976"/>
      <c r="CD112" s="976"/>
      <c r="CE112" s="976"/>
      <c r="CF112" s="970">
        <v>65.900000000000006</v>
      </c>
      <c r="CG112" s="971"/>
      <c r="CH112" s="971"/>
      <c r="CI112" s="971"/>
      <c r="CJ112" s="971"/>
      <c r="CK112" s="1001"/>
      <c r="CL112" s="1002"/>
      <c r="CM112" s="972" t="s">
        <v>448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441</v>
      </c>
      <c r="DH112" s="976"/>
      <c r="DI112" s="976"/>
      <c r="DJ112" s="976"/>
      <c r="DK112" s="976"/>
      <c r="DL112" s="976" t="s">
        <v>441</v>
      </c>
      <c r="DM112" s="976"/>
      <c r="DN112" s="976"/>
      <c r="DO112" s="976"/>
      <c r="DP112" s="976"/>
      <c r="DQ112" s="976" t="s">
        <v>173</v>
      </c>
      <c r="DR112" s="976"/>
      <c r="DS112" s="976"/>
      <c r="DT112" s="976"/>
      <c r="DU112" s="976"/>
      <c r="DV112" s="977" t="s">
        <v>173</v>
      </c>
      <c r="DW112" s="977"/>
      <c r="DX112" s="977"/>
      <c r="DY112" s="977"/>
      <c r="DZ112" s="978"/>
    </row>
    <row r="113" spans="1:130" s="247" customFormat="1" ht="26.25" customHeight="1">
      <c r="A113" s="1010"/>
      <c r="B113" s="1011"/>
      <c r="C113" s="1006" t="s">
        <v>449</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624138</v>
      </c>
      <c r="AB113" s="990"/>
      <c r="AC113" s="990"/>
      <c r="AD113" s="990"/>
      <c r="AE113" s="991"/>
      <c r="AF113" s="992">
        <v>704475</v>
      </c>
      <c r="AG113" s="990"/>
      <c r="AH113" s="990"/>
      <c r="AI113" s="990"/>
      <c r="AJ113" s="991"/>
      <c r="AK113" s="992">
        <v>696173</v>
      </c>
      <c r="AL113" s="990"/>
      <c r="AM113" s="990"/>
      <c r="AN113" s="990"/>
      <c r="AO113" s="991"/>
      <c r="AP113" s="993">
        <v>8</v>
      </c>
      <c r="AQ113" s="994"/>
      <c r="AR113" s="994"/>
      <c r="AS113" s="994"/>
      <c r="AT113" s="995"/>
      <c r="AU113" s="956"/>
      <c r="AV113" s="957"/>
      <c r="AW113" s="957"/>
      <c r="AX113" s="957"/>
      <c r="AY113" s="957"/>
      <c r="AZ113" s="1005" t="s">
        <v>450</v>
      </c>
      <c r="BA113" s="1006"/>
      <c r="BB113" s="1006"/>
      <c r="BC113" s="1006"/>
      <c r="BD113" s="1006"/>
      <c r="BE113" s="1006"/>
      <c r="BF113" s="1006"/>
      <c r="BG113" s="1006"/>
      <c r="BH113" s="1006"/>
      <c r="BI113" s="1006"/>
      <c r="BJ113" s="1006"/>
      <c r="BK113" s="1006"/>
      <c r="BL113" s="1006"/>
      <c r="BM113" s="1006"/>
      <c r="BN113" s="1006"/>
      <c r="BO113" s="1006"/>
      <c r="BP113" s="1007"/>
      <c r="BQ113" s="975">
        <v>697792</v>
      </c>
      <c r="BR113" s="976"/>
      <c r="BS113" s="976"/>
      <c r="BT113" s="976"/>
      <c r="BU113" s="976"/>
      <c r="BV113" s="976">
        <v>719702</v>
      </c>
      <c r="BW113" s="976"/>
      <c r="BX113" s="976"/>
      <c r="BY113" s="976"/>
      <c r="BZ113" s="976"/>
      <c r="CA113" s="976">
        <v>663792</v>
      </c>
      <c r="CB113" s="976"/>
      <c r="CC113" s="976"/>
      <c r="CD113" s="976"/>
      <c r="CE113" s="976"/>
      <c r="CF113" s="970">
        <v>7.6</v>
      </c>
      <c r="CG113" s="971"/>
      <c r="CH113" s="971"/>
      <c r="CI113" s="971"/>
      <c r="CJ113" s="971"/>
      <c r="CK113" s="1001"/>
      <c r="CL113" s="1002"/>
      <c r="CM113" s="972" t="s">
        <v>451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441</v>
      </c>
      <c r="DH113" s="1015"/>
      <c r="DI113" s="1015"/>
      <c r="DJ113" s="1015"/>
      <c r="DK113" s="1016"/>
      <c r="DL113" s="1017" t="s">
        <v>173</v>
      </c>
      <c r="DM113" s="1015"/>
      <c r="DN113" s="1015"/>
      <c r="DO113" s="1015"/>
      <c r="DP113" s="1016"/>
      <c r="DQ113" s="1017" t="s">
        <v>441</v>
      </c>
      <c r="DR113" s="1015"/>
      <c r="DS113" s="1015"/>
      <c r="DT113" s="1015"/>
      <c r="DU113" s="1016"/>
      <c r="DV113" s="1018" t="s">
        <v>441</v>
      </c>
      <c r="DW113" s="1019"/>
      <c r="DX113" s="1019"/>
      <c r="DY113" s="1019"/>
      <c r="DZ113" s="1020"/>
    </row>
    <row r="114" spans="1:130" s="247" customFormat="1" ht="26.25" customHeight="1">
      <c r="A114" s="1010"/>
      <c r="B114" s="1011"/>
      <c r="C114" s="1006" t="s">
        <v>452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108334</v>
      </c>
      <c r="AB114" s="1015"/>
      <c r="AC114" s="1015"/>
      <c r="AD114" s="1015"/>
      <c r="AE114" s="1016"/>
      <c r="AF114" s="1017">
        <v>111198</v>
      </c>
      <c r="AG114" s="1015"/>
      <c r="AH114" s="1015"/>
      <c r="AI114" s="1015"/>
      <c r="AJ114" s="1016"/>
      <c r="AK114" s="1017">
        <v>113110</v>
      </c>
      <c r="AL114" s="1015"/>
      <c r="AM114" s="1015"/>
      <c r="AN114" s="1015"/>
      <c r="AO114" s="1016"/>
      <c r="AP114" s="1018">
        <v>1.3</v>
      </c>
      <c r="AQ114" s="1019"/>
      <c r="AR114" s="1019"/>
      <c r="AS114" s="1019"/>
      <c r="AT114" s="1020"/>
      <c r="AU114" s="956"/>
      <c r="AV114" s="957"/>
      <c r="AW114" s="957"/>
      <c r="AX114" s="957"/>
      <c r="AY114" s="957"/>
      <c r="AZ114" s="1005" t="s">
        <v>453</v>
      </c>
      <c r="BA114" s="1006"/>
      <c r="BB114" s="1006"/>
      <c r="BC114" s="1006"/>
      <c r="BD114" s="1006"/>
      <c r="BE114" s="1006"/>
      <c r="BF114" s="1006"/>
      <c r="BG114" s="1006"/>
      <c r="BH114" s="1006"/>
      <c r="BI114" s="1006"/>
      <c r="BJ114" s="1006"/>
      <c r="BK114" s="1006"/>
      <c r="BL114" s="1006"/>
      <c r="BM114" s="1006"/>
      <c r="BN114" s="1006"/>
      <c r="BO114" s="1006"/>
      <c r="BP114" s="1007"/>
      <c r="BQ114" s="975">
        <v>1891102</v>
      </c>
      <c r="BR114" s="976"/>
      <c r="BS114" s="976"/>
      <c r="BT114" s="976"/>
      <c r="BU114" s="976"/>
      <c r="BV114" s="976">
        <v>1712890</v>
      </c>
      <c r="BW114" s="976"/>
      <c r="BX114" s="976"/>
      <c r="BY114" s="976"/>
      <c r="BZ114" s="976"/>
      <c r="CA114" s="976">
        <v>1660778</v>
      </c>
      <c r="CB114" s="976"/>
      <c r="CC114" s="976"/>
      <c r="CD114" s="976"/>
      <c r="CE114" s="976"/>
      <c r="CF114" s="970">
        <v>19.100000000000001</v>
      </c>
      <c r="CG114" s="971"/>
      <c r="CH114" s="971"/>
      <c r="CI114" s="971"/>
      <c r="CJ114" s="971"/>
      <c r="CK114" s="1001"/>
      <c r="CL114" s="1002"/>
      <c r="CM114" s="972" t="s">
        <v>454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441</v>
      </c>
      <c r="DH114" s="1015"/>
      <c r="DI114" s="1015"/>
      <c r="DJ114" s="1015"/>
      <c r="DK114" s="1016"/>
      <c r="DL114" s="1017" t="s">
        <v>441</v>
      </c>
      <c r="DM114" s="1015"/>
      <c r="DN114" s="1015"/>
      <c r="DO114" s="1015"/>
      <c r="DP114" s="1016"/>
      <c r="DQ114" s="1017" t="s">
        <v>441</v>
      </c>
      <c r="DR114" s="1015"/>
      <c r="DS114" s="1015"/>
      <c r="DT114" s="1015"/>
      <c r="DU114" s="1016"/>
      <c r="DV114" s="1018" t="s">
        <v>441</v>
      </c>
      <c r="DW114" s="1019"/>
      <c r="DX114" s="1019"/>
      <c r="DY114" s="1019"/>
      <c r="DZ114" s="1020"/>
    </row>
    <row r="115" spans="1:130" s="247" customFormat="1" ht="26.25" customHeight="1">
      <c r="A115" s="1010"/>
      <c r="B115" s="1011"/>
      <c r="C115" s="1006" t="s">
        <v>455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6632</v>
      </c>
      <c r="AB115" s="990"/>
      <c r="AC115" s="990"/>
      <c r="AD115" s="990"/>
      <c r="AE115" s="991"/>
      <c r="AF115" s="992">
        <v>5531</v>
      </c>
      <c r="AG115" s="990"/>
      <c r="AH115" s="990"/>
      <c r="AI115" s="990"/>
      <c r="AJ115" s="991"/>
      <c r="AK115" s="992">
        <v>5262</v>
      </c>
      <c r="AL115" s="990"/>
      <c r="AM115" s="990"/>
      <c r="AN115" s="990"/>
      <c r="AO115" s="991"/>
      <c r="AP115" s="993">
        <v>0.1</v>
      </c>
      <c r="AQ115" s="994"/>
      <c r="AR115" s="994"/>
      <c r="AS115" s="994"/>
      <c r="AT115" s="995"/>
      <c r="AU115" s="956"/>
      <c r="AV115" s="957"/>
      <c r="AW115" s="957"/>
      <c r="AX115" s="957"/>
      <c r="AY115" s="957"/>
      <c r="AZ115" s="1005" t="s">
        <v>456</v>
      </c>
      <c r="BA115" s="1006"/>
      <c r="BB115" s="1006"/>
      <c r="BC115" s="1006"/>
      <c r="BD115" s="1006"/>
      <c r="BE115" s="1006"/>
      <c r="BF115" s="1006"/>
      <c r="BG115" s="1006"/>
      <c r="BH115" s="1006"/>
      <c r="BI115" s="1006"/>
      <c r="BJ115" s="1006"/>
      <c r="BK115" s="1006"/>
      <c r="BL115" s="1006"/>
      <c r="BM115" s="1006"/>
      <c r="BN115" s="1006"/>
      <c r="BO115" s="1006"/>
      <c r="BP115" s="1007"/>
      <c r="BQ115" s="975" t="s">
        <v>173</v>
      </c>
      <c r="BR115" s="976"/>
      <c r="BS115" s="976"/>
      <c r="BT115" s="976"/>
      <c r="BU115" s="976"/>
      <c r="BV115" s="976" t="s">
        <v>441</v>
      </c>
      <c r="BW115" s="976"/>
      <c r="BX115" s="976"/>
      <c r="BY115" s="976"/>
      <c r="BZ115" s="976"/>
      <c r="CA115" s="976" t="s">
        <v>441</v>
      </c>
      <c r="CB115" s="976"/>
      <c r="CC115" s="976"/>
      <c r="CD115" s="976"/>
      <c r="CE115" s="976"/>
      <c r="CF115" s="970" t="s">
        <v>441</v>
      </c>
      <c r="CG115" s="971"/>
      <c r="CH115" s="971"/>
      <c r="CI115" s="971"/>
      <c r="CJ115" s="971"/>
      <c r="CK115" s="1001"/>
      <c r="CL115" s="1002"/>
      <c r="CM115" s="1005" t="s">
        <v>457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173</v>
      </c>
      <c r="DH115" s="1015"/>
      <c r="DI115" s="1015"/>
      <c r="DJ115" s="1015"/>
      <c r="DK115" s="1016"/>
      <c r="DL115" s="1017" t="s">
        <v>441</v>
      </c>
      <c r="DM115" s="1015"/>
      <c r="DN115" s="1015"/>
      <c r="DO115" s="1015"/>
      <c r="DP115" s="1016"/>
      <c r="DQ115" s="1017" t="s">
        <v>441</v>
      </c>
      <c r="DR115" s="1015"/>
      <c r="DS115" s="1015"/>
      <c r="DT115" s="1015"/>
      <c r="DU115" s="1016"/>
      <c r="DV115" s="1018" t="s">
        <v>441</v>
      </c>
      <c r="DW115" s="1019"/>
      <c r="DX115" s="1019"/>
      <c r="DY115" s="1019"/>
      <c r="DZ115" s="1020"/>
    </row>
    <row r="116" spans="1:130" s="247" customFormat="1" ht="26.25" customHeight="1">
      <c r="A116" s="1012"/>
      <c r="B116" s="1013"/>
      <c r="C116" s="1021" t="s">
        <v>458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173</v>
      </c>
      <c r="AB116" s="1015"/>
      <c r="AC116" s="1015"/>
      <c r="AD116" s="1015"/>
      <c r="AE116" s="1016"/>
      <c r="AF116" s="1017" t="s">
        <v>441</v>
      </c>
      <c r="AG116" s="1015"/>
      <c r="AH116" s="1015"/>
      <c r="AI116" s="1015"/>
      <c r="AJ116" s="1016"/>
      <c r="AK116" s="1017" t="s">
        <v>441</v>
      </c>
      <c r="AL116" s="1015"/>
      <c r="AM116" s="1015"/>
      <c r="AN116" s="1015"/>
      <c r="AO116" s="1016"/>
      <c r="AP116" s="1018" t="s">
        <v>173</v>
      </c>
      <c r="AQ116" s="1019"/>
      <c r="AR116" s="1019"/>
      <c r="AS116" s="1019"/>
      <c r="AT116" s="1020"/>
      <c r="AU116" s="956"/>
      <c r="AV116" s="957"/>
      <c r="AW116" s="957"/>
      <c r="AX116" s="957"/>
      <c r="AY116" s="957"/>
      <c r="AZ116" s="1023" t="s">
        <v>459</v>
      </c>
      <c r="BA116" s="1024"/>
      <c r="BB116" s="1024"/>
      <c r="BC116" s="1024"/>
      <c r="BD116" s="1024"/>
      <c r="BE116" s="1024"/>
      <c r="BF116" s="1024"/>
      <c r="BG116" s="1024"/>
      <c r="BH116" s="1024"/>
      <c r="BI116" s="1024"/>
      <c r="BJ116" s="1024"/>
      <c r="BK116" s="1024"/>
      <c r="BL116" s="1024"/>
      <c r="BM116" s="1024"/>
      <c r="BN116" s="1024"/>
      <c r="BO116" s="1024"/>
      <c r="BP116" s="1025"/>
      <c r="BQ116" s="975" t="s">
        <v>441</v>
      </c>
      <c r="BR116" s="976"/>
      <c r="BS116" s="976"/>
      <c r="BT116" s="976"/>
      <c r="BU116" s="976"/>
      <c r="BV116" s="976" t="s">
        <v>441</v>
      </c>
      <c r="BW116" s="976"/>
      <c r="BX116" s="976"/>
      <c r="BY116" s="976"/>
      <c r="BZ116" s="976"/>
      <c r="CA116" s="976" t="s">
        <v>173</v>
      </c>
      <c r="CB116" s="976"/>
      <c r="CC116" s="976"/>
      <c r="CD116" s="976"/>
      <c r="CE116" s="976"/>
      <c r="CF116" s="970" t="s">
        <v>441</v>
      </c>
      <c r="CG116" s="971"/>
      <c r="CH116" s="971"/>
      <c r="CI116" s="971"/>
      <c r="CJ116" s="971"/>
      <c r="CK116" s="1001"/>
      <c r="CL116" s="1002"/>
      <c r="CM116" s="972" t="s">
        <v>460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441</v>
      </c>
      <c r="DH116" s="1015"/>
      <c r="DI116" s="1015"/>
      <c r="DJ116" s="1015"/>
      <c r="DK116" s="1016"/>
      <c r="DL116" s="1017" t="s">
        <v>441</v>
      </c>
      <c r="DM116" s="1015"/>
      <c r="DN116" s="1015"/>
      <c r="DO116" s="1015"/>
      <c r="DP116" s="1016"/>
      <c r="DQ116" s="1017" t="s">
        <v>173</v>
      </c>
      <c r="DR116" s="1015"/>
      <c r="DS116" s="1015"/>
      <c r="DT116" s="1015"/>
      <c r="DU116" s="1016"/>
      <c r="DV116" s="1018" t="s">
        <v>441</v>
      </c>
      <c r="DW116" s="1019"/>
      <c r="DX116" s="1019"/>
      <c r="DY116" s="1019"/>
      <c r="DZ116" s="1020"/>
    </row>
    <row r="117" spans="1:130" s="247" customFormat="1" ht="26.25" customHeight="1">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461</v>
      </c>
      <c r="Z117" s="942"/>
      <c r="AA117" s="1032">
        <v>2450490</v>
      </c>
      <c r="AB117" s="1033"/>
      <c r="AC117" s="1033"/>
      <c r="AD117" s="1033"/>
      <c r="AE117" s="1034"/>
      <c r="AF117" s="1035">
        <v>2462776</v>
      </c>
      <c r="AG117" s="1033"/>
      <c r="AH117" s="1033"/>
      <c r="AI117" s="1033"/>
      <c r="AJ117" s="1034"/>
      <c r="AK117" s="1035">
        <v>2519483</v>
      </c>
      <c r="AL117" s="1033"/>
      <c r="AM117" s="1033"/>
      <c r="AN117" s="1033"/>
      <c r="AO117" s="1034"/>
      <c r="AP117" s="1036"/>
      <c r="AQ117" s="1037"/>
      <c r="AR117" s="1037"/>
      <c r="AS117" s="1037"/>
      <c r="AT117" s="1038"/>
      <c r="AU117" s="956"/>
      <c r="AV117" s="957"/>
      <c r="AW117" s="957"/>
      <c r="AX117" s="957"/>
      <c r="AY117" s="957"/>
      <c r="AZ117" s="1023" t="s">
        <v>462</v>
      </c>
      <c r="BA117" s="1024"/>
      <c r="BB117" s="1024"/>
      <c r="BC117" s="1024"/>
      <c r="BD117" s="1024"/>
      <c r="BE117" s="1024"/>
      <c r="BF117" s="1024"/>
      <c r="BG117" s="1024"/>
      <c r="BH117" s="1024"/>
      <c r="BI117" s="1024"/>
      <c r="BJ117" s="1024"/>
      <c r="BK117" s="1024"/>
      <c r="BL117" s="1024"/>
      <c r="BM117" s="1024"/>
      <c r="BN117" s="1024"/>
      <c r="BO117" s="1024"/>
      <c r="BP117" s="1025"/>
      <c r="BQ117" s="975" t="s">
        <v>402</v>
      </c>
      <c r="BR117" s="976"/>
      <c r="BS117" s="976"/>
      <c r="BT117" s="976"/>
      <c r="BU117" s="976"/>
      <c r="BV117" s="976" t="s">
        <v>173</v>
      </c>
      <c r="BW117" s="976"/>
      <c r="BX117" s="976"/>
      <c r="BY117" s="976"/>
      <c r="BZ117" s="976"/>
      <c r="CA117" s="976" t="s">
        <v>402</v>
      </c>
      <c r="CB117" s="976"/>
      <c r="CC117" s="976"/>
      <c r="CD117" s="976"/>
      <c r="CE117" s="976"/>
      <c r="CF117" s="970" t="s">
        <v>441</v>
      </c>
      <c r="CG117" s="971"/>
      <c r="CH117" s="971"/>
      <c r="CI117" s="971"/>
      <c r="CJ117" s="971"/>
      <c r="CK117" s="1001"/>
      <c r="CL117" s="1002"/>
      <c r="CM117" s="972" t="s">
        <v>463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402</v>
      </c>
      <c r="DH117" s="1015"/>
      <c r="DI117" s="1015"/>
      <c r="DJ117" s="1015"/>
      <c r="DK117" s="1016"/>
      <c r="DL117" s="1017" t="s">
        <v>173</v>
      </c>
      <c r="DM117" s="1015"/>
      <c r="DN117" s="1015"/>
      <c r="DO117" s="1015"/>
      <c r="DP117" s="1016"/>
      <c r="DQ117" s="1017" t="s">
        <v>173</v>
      </c>
      <c r="DR117" s="1015"/>
      <c r="DS117" s="1015"/>
      <c r="DT117" s="1015"/>
      <c r="DU117" s="1016"/>
      <c r="DV117" s="1018" t="s">
        <v>173</v>
      </c>
      <c r="DW117" s="1019"/>
      <c r="DX117" s="1019"/>
      <c r="DY117" s="1019"/>
      <c r="DZ117" s="1020"/>
    </row>
    <row r="118" spans="1:130" s="247" customFormat="1" ht="26.25" customHeight="1">
      <c r="A118" s="960" t="s">
        <v>436</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434</v>
      </c>
      <c r="AB118" s="941"/>
      <c r="AC118" s="941"/>
      <c r="AD118" s="941"/>
      <c r="AE118" s="942"/>
      <c r="AF118" s="940" t="s">
        <v>306</v>
      </c>
      <c r="AG118" s="941"/>
      <c r="AH118" s="941"/>
      <c r="AI118" s="941"/>
      <c r="AJ118" s="942"/>
      <c r="AK118" s="940" t="s">
        <v>305</v>
      </c>
      <c r="AL118" s="941"/>
      <c r="AM118" s="941"/>
      <c r="AN118" s="941"/>
      <c r="AO118" s="942"/>
      <c r="AP118" s="1027" t="s">
        <v>435</v>
      </c>
      <c r="AQ118" s="1028"/>
      <c r="AR118" s="1028"/>
      <c r="AS118" s="1028"/>
      <c r="AT118" s="1029"/>
      <c r="AU118" s="956"/>
      <c r="AV118" s="957"/>
      <c r="AW118" s="957"/>
      <c r="AX118" s="957"/>
      <c r="AY118" s="957"/>
      <c r="AZ118" s="1030" t="s">
        <v>464</v>
      </c>
      <c r="BA118" s="1021"/>
      <c r="BB118" s="1021"/>
      <c r="BC118" s="1021"/>
      <c r="BD118" s="1021"/>
      <c r="BE118" s="1021"/>
      <c r="BF118" s="1021"/>
      <c r="BG118" s="1021"/>
      <c r="BH118" s="1021"/>
      <c r="BI118" s="1021"/>
      <c r="BJ118" s="1021"/>
      <c r="BK118" s="1021"/>
      <c r="BL118" s="1021"/>
      <c r="BM118" s="1021"/>
      <c r="BN118" s="1021"/>
      <c r="BO118" s="1021"/>
      <c r="BP118" s="1022"/>
      <c r="BQ118" s="1053" t="s">
        <v>173</v>
      </c>
      <c r="BR118" s="1054"/>
      <c r="BS118" s="1054"/>
      <c r="BT118" s="1054"/>
      <c r="BU118" s="1054"/>
      <c r="BV118" s="1054" t="s">
        <v>173</v>
      </c>
      <c r="BW118" s="1054"/>
      <c r="BX118" s="1054"/>
      <c r="BY118" s="1054"/>
      <c r="BZ118" s="1054"/>
      <c r="CA118" s="1054" t="s">
        <v>173</v>
      </c>
      <c r="CB118" s="1054"/>
      <c r="CC118" s="1054"/>
      <c r="CD118" s="1054"/>
      <c r="CE118" s="1054"/>
      <c r="CF118" s="970" t="s">
        <v>441</v>
      </c>
      <c r="CG118" s="971"/>
      <c r="CH118" s="971"/>
      <c r="CI118" s="971"/>
      <c r="CJ118" s="971"/>
      <c r="CK118" s="1001"/>
      <c r="CL118" s="1002"/>
      <c r="CM118" s="972" t="s">
        <v>465</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173</v>
      </c>
      <c r="DH118" s="1015"/>
      <c r="DI118" s="1015"/>
      <c r="DJ118" s="1015"/>
      <c r="DK118" s="1016"/>
      <c r="DL118" s="1017" t="s">
        <v>173</v>
      </c>
      <c r="DM118" s="1015"/>
      <c r="DN118" s="1015"/>
      <c r="DO118" s="1015"/>
      <c r="DP118" s="1016"/>
      <c r="DQ118" s="1017" t="s">
        <v>173</v>
      </c>
      <c r="DR118" s="1015"/>
      <c r="DS118" s="1015"/>
      <c r="DT118" s="1015"/>
      <c r="DU118" s="1016"/>
      <c r="DV118" s="1018" t="s">
        <v>173</v>
      </c>
      <c r="DW118" s="1019"/>
      <c r="DX118" s="1019"/>
      <c r="DY118" s="1019"/>
      <c r="DZ118" s="1020"/>
    </row>
    <row r="119" spans="1:130" s="247" customFormat="1" ht="26.25" customHeight="1">
      <c r="A119" s="1114" t="s">
        <v>439</v>
      </c>
      <c r="B119" s="1000"/>
      <c r="C119" s="979" t="s">
        <v>440</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173</v>
      </c>
      <c r="AB119" s="948"/>
      <c r="AC119" s="948"/>
      <c r="AD119" s="948"/>
      <c r="AE119" s="949"/>
      <c r="AF119" s="950" t="s">
        <v>173</v>
      </c>
      <c r="AG119" s="948"/>
      <c r="AH119" s="948"/>
      <c r="AI119" s="948"/>
      <c r="AJ119" s="949"/>
      <c r="AK119" s="950" t="s">
        <v>173</v>
      </c>
      <c r="AL119" s="948"/>
      <c r="AM119" s="948"/>
      <c r="AN119" s="948"/>
      <c r="AO119" s="949"/>
      <c r="AP119" s="951" t="s">
        <v>173</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466</v>
      </c>
      <c r="BP119" s="1062"/>
      <c r="BQ119" s="1053">
        <v>30809612</v>
      </c>
      <c r="BR119" s="1054"/>
      <c r="BS119" s="1054"/>
      <c r="BT119" s="1054"/>
      <c r="BU119" s="1054"/>
      <c r="BV119" s="1054">
        <v>31136410</v>
      </c>
      <c r="BW119" s="1054"/>
      <c r="BX119" s="1054"/>
      <c r="BY119" s="1054"/>
      <c r="BZ119" s="1054"/>
      <c r="CA119" s="1054">
        <v>31813169</v>
      </c>
      <c r="CB119" s="1054"/>
      <c r="CC119" s="1054"/>
      <c r="CD119" s="1054"/>
      <c r="CE119" s="1054"/>
      <c r="CF119" s="1055"/>
      <c r="CG119" s="1056"/>
      <c r="CH119" s="1056"/>
      <c r="CI119" s="1056"/>
      <c r="CJ119" s="1057"/>
      <c r="CK119" s="1003"/>
      <c r="CL119" s="1004"/>
      <c r="CM119" s="1058" t="s">
        <v>467</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441</v>
      </c>
      <c r="DH119" s="1040"/>
      <c r="DI119" s="1040"/>
      <c r="DJ119" s="1040"/>
      <c r="DK119" s="1041"/>
      <c r="DL119" s="1039" t="s">
        <v>441</v>
      </c>
      <c r="DM119" s="1040"/>
      <c r="DN119" s="1040"/>
      <c r="DO119" s="1040"/>
      <c r="DP119" s="1041"/>
      <c r="DQ119" s="1039" t="s">
        <v>441</v>
      </c>
      <c r="DR119" s="1040"/>
      <c r="DS119" s="1040"/>
      <c r="DT119" s="1040"/>
      <c r="DU119" s="1041"/>
      <c r="DV119" s="1042" t="s">
        <v>441</v>
      </c>
      <c r="DW119" s="1043"/>
      <c r="DX119" s="1043"/>
      <c r="DY119" s="1043"/>
      <c r="DZ119" s="1044"/>
    </row>
    <row r="120" spans="1:130" s="247" customFormat="1" ht="26.25" customHeight="1">
      <c r="A120" s="1115"/>
      <c r="B120" s="1002"/>
      <c r="C120" s="972" t="s">
        <v>444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441</v>
      </c>
      <c r="AB120" s="1015"/>
      <c r="AC120" s="1015"/>
      <c r="AD120" s="1015"/>
      <c r="AE120" s="1016"/>
      <c r="AF120" s="1017" t="s">
        <v>441</v>
      </c>
      <c r="AG120" s="1015"/>
      <c r="AH120" s="1015"/>
      <c r="AI120" s="1015"/>
      <c r="AJ120" s="1016"/>
      <c r="AK120" s="1017" t="s">
        <v>441</v>
      </c>
      <c r="AL120" s="1015"/>
      <c r="AM120" s="1015"/>
      <c r="AN120" s="1015"/>
      <c r="AO120" s="1016"/>
      <c r="AP120" s="1018" t="s">
        <v>441</v>
      </c>
      <c r="AQ120" s="1019"/>
      <c r="AR120" s="1019"/>
      <c r="AS120" s="1019"/>
      <c r="AT120" s="1020"/>
      <c r="AU120" s="1045" t="s">
        <v>468</v>
      </c>
      <c r="AV120" s="1046"/>
      <c r="AW120" s="1046"/>
      <c r="AX120" s="1046"/>
      <c r="AY120" s="1047"/>
      <c r="AZ120" s="996" t="s">
        <v>469</v>
      </c>
      <c r="BA120" s="945"/>
      <c r="BB120" s="945"/>
      <c r="BC120" s="945"/>
      <c r="BD120" s="945"/>
      <c r="BE120" s="945"/>
      <c r="BF120" s="945"/>
      <c r="BG120" s="945"/>
      <c r="BH120" s="945"/>
      <c r="BI120" s="945"/>
      <c r="BJ120" s="945"/>
      <c r="BK120" s="945"/>
      <c r="BL120" s="945"/>
      <c r="BM120" s="945"/>
      <c r="BN120" s="945"/>
      <c r="BO120" s="945"/>
      <c r="BP120" s="946"/>
      <c r="BQ120" s="982">
        <v>3933460</v>
      </c>
      <c r="BR120" s="983"/>
      <c r="BS120" s="983"/>
      <c r="BT120" s="983"/>
      <c r="BU120" s="983"/>
      <c r="BV120" s="983">
        <v>4205197</v>
      </c>
      <c r="BW120" s="983"/>
      <c r="BX120" s="983"/>
      <c r="BY120" s="983"/>
      <c r="BZ120" s="983"/>
      <c r="CA120" s="983">
        <v>4009049</v>
      </c>
      <c r="CB120" s="983"/>
      <c r="CC120" s="983"/>
      <c r="CD120" s="983"/>
      <c r="CE120" s="983"/>
      <c r="CF120" s="997">
        <v>46</v>
      </c>
      <c r="CG120" s="998"/>
      <c r="CH120" s="998"/>
      <c r="CI120" s="998"/>
      <c r="CJ120" s="998"/>
      <c r="CK120" s="1063" t="s">
        <v>470</v>
      </c>
      <c r="CL120" s="1064"/>
      <c r="CM120" s="1064"/>
      <c r="CN120" s="1064"/>
      <c r="CO120" s="1065"/>
      <c r="CP120" s="1071" t="s">
        <v>471</v>
      </c>
      <c r="CQ120" s="1072"/>
      <c r="CR120" s="1072"/>
      <c r="CS120" s="1072"/>
      <c r="CT120" s="1072"/>
      <c r="CU120" s="1072"/>
      <c r="CV120" s="1072"/>
      <c r="CW120" s="1072"/>
      <c r="CX120" s="1072"/>
      <c r="CY120" s="1072"/>
      <c r="CZ120" s="1072"/>
      <c r="DA120" s="1072"/>
      <c r="DB120" s="1072"/>
      <c r="DC120" s="1072"/>
      <c r="DD120" s="1072"/>
      <c r="DE120" s="1072"/>
      <c r="DF120" s="1073"/>
      <c r="DG120" s="982">
        <v>5021100</v>
      </c>
      <c r="DH120" s="983"/>
      <c r="DI120" s="983"/>
      <c r="DJ120" s="983"/>
      <c r="DK120" s="983"/>
      <c r="DL120" s="983">
        <v>5056392</v>
      </c>
      <c r="DM120" s="983"/>
      <c r="DN120" s="983"/>
      <c r="DO120" s="983"/>
      <c r="DP120" s="983"/>
      <c r="DQ120" s="983">
        <v>4797914</v>
      </c>
      <c r="DR120" s="983"/>
      <c r="DS120" s="983"/>
      <c r="DT120" s="983"/>
      <c r="DU120" s="983"/>
      <c r="DV120" s="984">
        <v>55.1</v>
      </c>
      <c r="DW120" s="984"/>
      <c r="DX120" s="984"/>
      <c r="DY120" s="984"/>
      <c r="DZ120" s="985"/>
    </row>
    <row r="121" spans="1:130" s="247" customFormat="1" ht="26.25" customHeight="1">
      <c r="A121" s="1115"/>
      <c r="B121" s="1002"/>
      <c r="C121" s="1023" t="s">
        <v>472</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441</v>
      </c>
      <c r="AB121" s="1015"/>
      <c r="AC121" s="1015"/>
      <c r="AD121" s="1015"/>
      <c r="AE121" s="1016"/>
      <c r="AF121" s="1017" t="s">
        <v>441</v>
      </c>
      <c r="AG121" s="1015"/>
      <c r="AH121" s="1015"/>
      <c r="AI121" s="1015"/>
      <c r="AJ121" s="1016"/>
      <c r="AK121" s="1017" t="s">
        <v>441</v>
      </c>
      <c r="AL121" s="1015"/>
      <c r="AM121" s="1015"/>
      <c r="AN121" s="1015"/>
      <c r="AO121" s="1016"/>
      <c r="AP121" s="1018" t="s">
        <v>441</v>
      </c>
      <c r="AQ121" s="1019"/>
      <c r="AR121" s="1019"/>
      <c r="AS121" s="1019"/>
      <c r="AT121" s="1020"/>
      <c r="AU121" s="1048"/>
      <c r="AV121" s="1049"/>
      <c r="AW121" s="1049"/>
      <c r="AX121" s="1049"/>
      <c r="AY121" s="1050"/>
      <c r="AZ121" s="1005" t="s">
        <v>473</v>
      </c>
      <c r="BA121" s="1006"/>
      <c r="BB121" s="1006"/>
      <c r="BC121" s="1006"/>
      <c r="BD121" s="1006"/>
      <c r="BE121" s="1006"/>
      <c r="BF121" s="1006"/>
      <c r="BG121" s="1006"/>
      <c r="BH121" s="1006"/>
      <c r="BI121" s="1006"/>
      <c r="BJ121" s="1006"/>
      <c r="BK121" s="1006"/>
      <c r="BL121" s="1006"/>
      <c r="BM121" s="1006"/>
      <c r="BN121" s="1006"/>
      <c r="BO121" s="1006"/>
      <c r="BP121" s="1007"/>
      <c r="BQ121" s="975">
        <v>176009</v>
      </c>
      <c r="BR121" s="976"/>
      <c r="BS121" s="976"/>
      <c r="BT121" s="976"/>
      <c r="BU121" s="976"/>
      <c r="BV121" s="976">
        <v>107578</v>
      </c>
      <c r="BW121" s="976"/>
      <c r="BX121" s="976"/>
      <c r="BY121" s="976"/>
      <c r="BZ121" s="976"/>
      <c r="CA121" s="976">
        <v>108180</v>
      </c>
      <c r="CB121" s="976"/>
      <c r="CC121" s="976"/>
      <c r="CD121" s="976"/>
      <c r="CE121" s="976"/>
      <c r="CF121" s="970">
        <v>1.2</v>
      </c>
      <c r="CG121" s="971"/>
      <c r="CH121" s="971"/>
      <c r="CI121" s="971"/>
      <c r="CJ121" s="971"/>
      <c r="CK121" s="1066"/>
      <c r="CL121" s="1067"/>
      <c r="CM121" s="1067"/>
      <c r="CN121" s="1067"/>
      <c r="CO121" s="1068"/>
      <c r="CP121" s="1076" t="s">
        <v>474</v>
      </c>
      <c r="CQ121" s="1077"/>
      <c r="CR121" s="1077"/>
      <c r="CS121" s="1077"/>
      <c r="CT121" s="1077"/>
      <c r="CU121" s="1077"/>
      <c r="CV121" s="1077"/>
      <c r="CW121" s="1077"/>
      <c r="CX121" s="1077"/>
      <c r="CY121" s="1077"/>
      <c r="CZ121" s="1077"/>
      <c r="DA121" s="1077"/>
      <c r="DB121" s="1077"/>
      <c r="DC121" s="1077"/>
      <c r="DD121" s="1077"/>
      <c r="DE121" s="1077"/>
      <c r="DF121" s="1078"/>
      <c r="DG121" s="975">
        <v>342476</v>
      </c>
      <c r="DH121" s="976"/>
      <c r="DI121" s="976"/>
      <c r="DJ121" s="976"/>
      <c r="DK121" s="976"/>
      <c r="DL121" s="976">
        <v>348876</v>
      </c>
      <c r="DM121" s="976"/>
      <c r="DN121" s="976"/>
      <c r="DO121" s="976"/>
      <c r="DP121" s="976"/>
      <c r="DQ121" s="976">
        <v>353445</v>
      </c>
      <c r="DR121" s="976"/>
      <c r="DS121" s="976"/>
      <c r="DT121" s="976"/>
      <c r="DU121" s="976"/>
      <c r="DV121" s="977">
        <v>4.0999999999999996</v>
      </c>
      <c r="DW121" s="977"/>
      <c r="DX121" s="977"/>
      <c r="DY121" s="977"/>
      <c r="DZ121" s="978"/>
    </row>
    <row r="122" spans="1:130" s="247" customFormat="1" ht="26.25" customHeight="1">
      <c r="A122" s="1115"/>
      <c r="B122" s="1002"/>
      <c r="C122" s="972" t="s">
        <v>454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441</v>
      </c>
      <c r="AB122" s="1015"/>
      <c r="AC122" s="1015"/>
      <c r="AD122" s="1015"/>
      <c r="AE122" s="1016"/>
      <c r="AF122" s="1017" t="s">
        <v>173</v>
      </c>
      <c r="AG122" s="1015"/>
      <c r="AH122" s="1015"/>
      <c r="AI122" s="1015"/>
      <c r="AJ122" s="1016"/>
      <c r="AK122" s="1017" t="s">
        <v>173</v>
      </c>
      <c r="AL122" s="1015"/>
      <c r="AM122" s="1015"/>
      <c r="AN122" s="1015"/>
      <c r="AO122" s="1016"/>
      <c r="AP122" s="1018" t="s">
        <v>441</v>
      </c>
      <c r="AQ122" s="1019"/>
      <c r="AR122" s="1019"/>
      <c r="AS122" s="1019"/>
      <c r="AT122" s="1020"/>
      <c r="AU122" s="1048"/>
      <c r="AV122" s="1049"/>
      <c r="AW122" s="1049"/>
      <c r="AX122" s="1049"/>
      <c r="AY122" s="1050"/>
      <c r="AZ122" s="1030" t="s">
        <v>475</v>
      </c>
      <c r="BA122" s="1021"/>
      <c r="BB122" s="1021"/>
      <c r="BC122" s="1021"/>
      <c r="BD122" s="1021"/>
      <c r="BE122" s="1021"/>
      <c r="BF122" s="1021"/>
      <c r="BG122" s="1021"/>
      <c r="BH122" s="1021"/>
      <c r="BI122" s="1021"/>
      <c r="BJ122" s="1021"/>
      <c r="BK122" s="1021"/>
      <c r="BL122" s="1021"/>
      <c r="BM122" s="1021"/>
      <c r="BN122" s="1021"/>
      <c r="BO122" s="1021"/>
      <c r="BP122" s="1022"/>
      <c r="BQ122" s="1053">
        <v>21584206</v>
      </c>
      <c r="BR122" s="1054"/>
      <c r="BS122" s="1054"/>
      <c r="BT122" s="1054"/>
      <c r="BU122" s="1054"/>
      <c r="BV122" s="1054">
        <v>21704855</v>
      </c>
      <c r="BW122" s="1054"/>
      <c r="BX122" s="1054"/>
      <c r="BY122" s="1054"/>
      <c r="BZ122" s="1054"/>
      <c r="CA122" s="1054">
        <v>22107435</v>
      </c>
      <c r="CB122" s="1054"/>
      <c r="CC122" s="1054"/>
      <c r="CD122" s="1054"/>
      <c r="CE122" s="1054"/>
      <c r="CF122" s="1074">
        <v>253.8</v>
      </c>
      <c r="CG122" s="1075"/>
      <c r="CH122" s="1075"/>
      <c r="CI122" s="1075"/>
      <c r="CJ122" s="1075"/>
      <c r="CK122" s="1066"/>
      <c r="CL122" s="1067"/>
      <c r="CM122" s="1067"/>
      <c r="CN122" s="1067"/>
      <c r="CO122" s="1068"/>
      <c r="CP122" s="1076" t="s">
        <v>476</v>
      </c>
      <c r="CQ122" s="1077"/>
      <c r="CR122" s="1077"/>
      <c r="CS122" s="1077"/>
      <c r="CT122" s="1077"/>
      <c r="CU122" s="1077"/>
      <c r="CV122" s="1077"/>
      <c r="CW122" s="1077"/>
      <c r="CX122" s="1077"/>
      <c r="CY122" s="1077"/>
      <c r="CZ122" s="1077"/>
      <c r="DA122" s="1077"/>
      <c r="DB122" s="1077"/>
      <c r="DC122" s="1077"/>
      <c r="DD122" s="1077"/>
      <c r="DE122" s="1077"/>
      <c r="DF122" s="1078"/>
      <c r="DG122" s="975">
        <v>247782</v>
      </c>
      <c r="DH122" s="976"/>
      <c r="DI122" s="976"/>
      <c r="DJ122" s="976"/>
      <c r="DK122" s="976"/>
      <c r="DL122" s="976">
        <v>234006</v>
      </c>
      <c r="DM122" s="976"/>
      <c r="DN122" s="976"/>
      <c r="DO122" s="976"/>
      <c r="DP122" s="976"/>
      <c r="DQ122" s="976">
        <v>216895</v>
      </c>
      <c r="DR122" s="976"/>
      <c r="DS122" s="976"/>
      <c r="DT122" s="976"/>
      <c r="DU122" s="976"/>
      <c r="DV122" s="977">
        <v>2.5</v>
      </c>
      <c r="DW122" s="977"/>
      <c r="DX122" s="977"/>
      <c r="DY122" s="977"/>
      <c r="DZ122" s="978"/>
    </row>
    <row r="123" spans="1:130" s="247" customFormat="1" ht="26.25" customHeight="1">
      <c r="A123" s="1115"/>
      <c r="B123" s="1002"/>
      <c r="C123" s="972" t="s">
        <v>460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477</v>
      </c>
      <c r="AB123" s="1015"/>
      <c r="AC123" s="1015"/>
      <c r="AD123" s="1015"/>
      <c r="AE123" s="1016"/>
      <c r="AF123" s="1017" t="s">
        <v>478</v>
      </c>
      <c r="AG123" s="1015"/>
      <c r="AH123" s="1015"/>
      <c r="AI123" s="1015"/>
      <c r="AJ123" s="1016"/>
      <c r="AK123" s="1017" t="s">
        <v>479</v>
      </c>
      <c r="AL123" s="1015"/>
      <c r="AM123" s="1015"/>
      <c r="AN123" s="1015"/>
      <c r="AO123" s="1016"/>
      <c r="AP123" s="1018" t="s">
        <v>480</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481</v>
      </c>
      <c r="BP123" s="1062"/>
      <c r="BQ123" s="1121">
        <v>25693675</v>
      </c>
      <c r="BR123" s="1122"/>
      <c r="BS123" s="1122"/>
      <c r="BT123" s="1122"/>
      <c r="BU123" s="1122"/>
      <c r="BV123" s="1122">
        <v>26017630</v>
      </c>
      <c r="BW123" s="1122"/>
      <c r="BX123" s="1122"/>
      <c r="BY123" s="1122"/>
      <c r="BZ123" s="1122"/>
      <c r="CA123" s="1122">
        <v>26224664</v>
      </c>
      <c r="CB123" s="1122"/>
      <c r="CC123" s="1122"/>
      <c r="CD123" s="1122"/>
      <c r="CE123" s="1122"/>
      <c r="CF123" s="1055"/>
      <c r="CG123" s="1056"/>
      <c r="CH123" s="1056"/>
      <c r="CI123" s="1056"/>
      <c r="CJ123" s="1057"/>
      <c r="CK123" s="1066"/>
      <c r="CL123" s="1067"/>
      <c r="CM123" s="1067"/>
      <c r="CN123" s="1067"/>
      <c r="CO123" s="1068"/>
      <c r="CP123" s="1076" t="s">
        <v>482</v>
      </c>
      <c r="CQ123" s="1077"/>
      <c r="CR123" s="1077"/>
      <c r="CS123" s="1077"/>
      <c r="CT123" s="1077"/>
      <c r="CU123" s="1077"/>
      <c r="CV123" s="1077"/>
      <c r="CW123" s="1077"/>
      <c r="CX123" s="1077"/>
      <c r="CY123" s="1077"/>
      <c r="CZ123" s="1077"/>
      <c r="DA123" s="1077"/>
      <c r="DB123" s="1077"/>
      <c r="DC123" s="1077"/>
      <c r="DD123" s="1077"/>
      <c r="DE123" s="1077"/>
      <c r="DF123" s="1078"/>
      <c r="DG123" s="1014">
        <v>269345</v>
      </c>
      <c r="DH123" s="1015"/>
      <c r="DI123" s="1015"/>
      <c r="DJ123" s="1015"/>
      <c r="DK123" s="1016"/>
      <c r="DL123" s="1017">
        <v>243108</v>
      </c>
      <c r="DM123" s="1015"/>
      <c r="DN123" s="1015"/>
      <c r="DO123" s="1015"/>
      <c r="DP123" s="1016"/>
      <c r="DQ123" s="1017">
        <v>216241</v>
      </c>
      <c r="DR123" s="1015"/>
      <c r="DS123" s="1015"/>
      <c r="DT123" s="1015"/>
      <c r="DU123" s="1016"/>
      <c r="DV123" s="1018">
        <v>2.5</v>
      </c>
      <c r="DW123" s="1019"/>
      <c r="DX123" s="1019"/>
      <c r="DY123" s="1019"/>
      <c r="DZ123" s="1020"/>
    </row>
    <row r="124" spans="1:130" s="247" customFormat="1" ht="26.25" customHeight="1" thickBot="1">
      <c r="A124" s="1115"/>
      <c r="B124" s="1002"/>
      <c r="C124" s="972" t="s">
        <v>463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479</v>
      </c>
      <c r="AB124" s="1015"/>
      <c r="AC124" s="1015"/>
      <c r="AD124" s="1015"/>
      <c r="AE124" s="1016"/>
      <c r="AF124" s="1017" t="s">
        <v>483</v>
      </c>
      <c r="AG124" s="1015"/>
      <c r="AH124" s="1015"/>
      <c r="AI124" s="1015"/>
      <c r="AJ124" s="1016"/>
      <c r="AK124" s="1017" t="s">
        <v>480</v>
      </c>
      <c r="AL124" s="1015"/>
      <c r="AM124" s="1015"/>
      <c r="AN124" s="1015"/>
      <c r="AO124" s="1016"/>
      <c r="AP124" s="1018" t="s">
        <v>484</v>
      </c>
      <c r="AQ124" s="1019"/>
      <c r="AR124" s="1019"/>
      <c r="AS124" s="1019"/>
      <c r="AT124" s="1020"/>
      <c r="AU124" s="1117" t="s">
        <v>485</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57.5</v>
      </c>
      <c r="BR124" s="1084"/>
      <c r="BS124" s="1084"/>
      <c r="BT124" s="1084"/>
      <c r="BU124" s="1084"/>
      <c r="BV124" s="1084">
        <v>58.2</v>
      </c>
      <c r="BW124" s="1084"/>
      <c r="BX124" s="1084"/>
      <c r="BY124" s="1084"/>
      <c r="BZ124" s="1084"/>
      <c r="CA124" s="1084">
        <v>64.099999999999994</v>
      </c>
      <c r="CB124" s="1084"/>
      <c r="CC124" s="1084"/>
      <c r="CD124" s="1084"/>
      <c r="CE124" s="1084"/>
      <c r="CF124" s="1085"/>
      <c r="CG124" s="1086"/>
      <c r="CH124" s="1086"/>
      <c r="CI124" s="1086"/>
      <c r="CJ124" s="1087"/>
      <c r="CK124" s="1069"/>
      <c r="CL124" s="1069"/>
      <c r="CM124" s="1069"/>
      <c r="CN124" s="1069"/>
      <c r="CO124" s="1070"/>
      <c r="CP124" s="1076" t="s">
        <v>486</v>
      </c>
      <c r="CQ124" s="1077"/>
      <c r="CR124" s="1077"/>
      <c r="CS124" s="1077"/>
      <c r="CT124" s="1077"/>
      <c r="CU124" s="1077"/>
      <c r="CV124" s="1077"/>
      <c r="CW124" s="1077"/>
      <c r="CX124" s="1077"/>
      <c r="CY124" s="1077"/>
      <c r="CZ124" s="1077"/>
      <c r="DA124" s="1077"/>
      <c r="DB124" s="1077"/>
      <c r="DC124" s="1077"/>
      <c r="DD124" s="1077"/>
      <c r="DE124" s="1077"/>
      <c r="DF124" s="1078"/>
      <c r="DG124" s="1061">
        <v>94858</v>
      </c>
      <c r="DH124" s="1040"/>
      <c r="DI124" s="1040"/>
      <c r="DJ124" s="1040"/>
      <c r="DK124" s="1041"/>
      <c r="DL124" s="1039">
        <v>134251</v>
      </c>
      <c r="DM124" s="1040"/>
      <c r="DN124" s="1040"/>
      <c r="DO124" s="1040"/>
      <c r="DP124" s="1041"/>
      <c r="DQ124" s="1039">
        <v>152596</v>
      </c>
      <c r="DR124" s="1040"/>
      <c r="DS124" s="1040"/>
      <c r="DT124" s="1040"/>
      <c r="DU124" s="1041"/>
      <c r="DV124" s="1042">
        <v>1.8</v>
      </c>
      <c r="DW124" s="1043"/>
      <c r="DX124" s="1043"/>
      <c r="DY124" s="1043"/>
      <c r="DZ124" s="1044"/>
    </row>
    <row r="125" spans="1:130" s="247" customFormat="1" ht="26.25" customHeight="1">
      <c r="A125" s="1115"/>
      <c r="B125" s="1002"/>
      <c r="C125" s="972" t="s">
        <v>465</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487</v>
      </c>
      <c r="AB125" s="1015"/>
      <c r="AC125" s="1015"/>
      <c r="AD125" s="1015"/>
      <c r="AE125" s="1016"/>
      <c r="AF125" s="1017" t="s">
        <v>173</v>
      </c>
      <c r="AG125" s="1015"/>
      <c r="AH125" s="1015"/>
      <c r="AI125" s="1015"/>
      <c r="AJ125" s="1016"/>
      <c r="AK125" s="1017" t="s">
        <v>480</v>
      </c>
      <c r="AL125" s="1015"/>
      <c r="AM125" s="1015"/>
      <c r="AN125" s="1015"/>
      <c r="AO125" s="1016"/>
      <c r="AP125" s="1018" t="s">
        <v>479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488</v>
      </c>
      <c r="CL125" s="1064"/>
      <c r="CM125" s="1064"/>
      <c r="CN125" s="1064"/>
      <c r="CO125" s="1065"/>
      <c r="CP125" s="996" t="s">
        <v>489</v>
      </c>
      <c r="CQ125" s="945"/>
      <c r="CR125" s="945"/>
      <c r="CS125" s="945"/>
      <c r="CT125" s="945"/>
      <c r="CU125" s="945"/>
      <c r="CV125" s="945"/>
      <c r="CW125" s="945"/>
      <c r="CX125" s="945"/>
      <c r="CY125" s="945"/>
      <c r="CZ125" s="945"/>
      <c r="DA125" s="945"/>
      <c r="DB125" s="945"/>
      <c r="DC125" s="945"/>
      <c r="DD125" s="945"/>
      <c r="DE125" s="945"/>
      <c r="DF125" s="946"/>
      <c r="DG125" s="982" t="s">
        <v>478</v>
      </c>
      <c r="DH125" s="983"/>
      <c r="DI125" s="983"/>
      <c r="DJ125" s="983"/>
      <c r="DK125" s="983"/>
      <c r="DL125" s="983" t="s">
        <v>173</v>
      </c>
      <c r="DM125" s="983"/>
      <c r="DN125" s="983"/>
      <c r="DO125" s="983"/>
      <c r="DP125" s="983"/>
      <c r="DQ125" s="983" t="s">
        <v>480</v>
      </c>
      <c r="DR125" s="983"/>
      <c r="DS125" s="983"/>
      <c r="DT125" s="983"/>
      <c r="DU125" s="983"/>
      <c r="DV125" s="984" t="s">
        <v>479</v>
      </c>
      <c r="DW125" s="984"/>
      <c r="DX125" s="984"/>
      <c r="DY125" s="984"/>
      <c r="DZ125" s="985"/>
    </row>
    <row r="126" spans="1:130" s="247" customFormat="1" ht="26.25" customHeight="1" thickBot="1">
      <c r="A126" s="1115"/>
      <c r="B126" s="1002"/>
      <c r="C126" s="972" t="s">
        <v>467</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487</v>
      </c>
      <c r="AB126" s="1015"/>
      <c r="AC126" s="1015"/>
      <c r="AD126" s="1015"/>
      <c r="AE126" s="1016"/>
      <c r="AF126" s="1017" t="s">
        <v>487</v>
      </c>
      <c r="AG126" s="1015"/>
      <c r="AH126" s="1015"/>
      <c r="AI126" s="1015"/>
      <c r="AJ126" s="1016"/>
      <c r="AK126" s="1017" t="s">
        <v>487</v>
      </c>
      <c r="AL126" s="1015"/>
      <c r="AM126" s="1015"/>
      <c r="AN126" s="1015"/>
      <c r="AO126" s="1016"/>
      <c r="AP126" s="1018" t="s">
        <v>173</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490</v>
      </c>
      <c r="CQ126" s="1006"/>
      <c r="CR126" s="1006"/>
      <c r="CS126" s="1006"/>
      <c r="CT126" s="1006"/>
      <c r="CU126" s="1006"/>
      <c r="CV126" s="1006"/>
      <c r="CW126" s="1006"/>
      <c r="CX126" s="1006"/>
      <c r="CY126" s="1006"/>
      <c r="CZ126" s="1006"/>
      <c r="DA126" s="1006"/>
      <c r="DB126" s="1006"/>
      <c r="DC126" s="1006"/>
      <c r="DD126" s="1006"/>
      <c r="DE126" s="1006"/>
      <c r="DF126" s="1007"/>
      <c r="DG126" s="975" t="s">
        <v>479</v>
      </c>
      <c r="DH126" s="976"/>
      <c r="DI126" s="976"/>
      <c r="DJ126" s="976"/>
      <c r="DK126" s="976"/>
      <c r="DL126" s="976" t="s">
        <v>173</v>
      </c>
      <c r="DM126" s="976"/>
      <c r="DN126" s="976"/>
      <c r="DO126" s="976"/>
      <c r="DP126" s="976"/>
      <c r="DQ126" s="976" t="s">
        <v>480</v>
      </c>
      <c r="DR126" s="976"/>
      <c r="DS126" s="976"/>
      <c r="DT126" s="976"/>
      <c r="DU126" s="976"/>
      <c r="DV126" s="977" t="s">
        <v>479</v>
      </c>
      <c r="DW126" s="977"/>
      <c r="DX126" s="977"/>
      <c r="DY126" s="977"/>
      <c r="DZ126" s="978"/>
    </row>
    <row r="127" spans="1:130" s="247" customFormat="1" ht="26.25" customHeight="1">
      <c r="A127" s="1116"/>
      <c r="B127" s="1004"/>
      <c r="C127" s="1058" t="s">
        <v>491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6632</v>
      </c>
      <c r="AB127" s="1015"/>
      <c r="AC127" s="1015"/>
      <c r="AD127" s="1015"/>
      <c r="AE127" s="1016"/>
      <c r="AF127" s="1017">
        <v>5531</v>
      </c>
      <c r="AG127" s="1015"/>
      <c r="AH127" s="1015"/>
      <c r="AI127" s="1015"/>
      <c r="AJ127" s="1016"/>
      <c r="AK127" s="1017">
        <v>5262</v>
      </c>
      <c r="AL127" s="1015"/>
      <c r="AM127" s="1015"/>
      <c r="AN127" s="1015"/>
      <c r="AO127" s="1016"/>
      <c r="AP127" s="1018">
        <v>0.1</v>
      </c>
      <c r="AQ127" s="1019"/>
      <c r="AR127" s="1019"/>
      <c r="AS127" s="1019"/>
      <c r="AT127" s="1020"/>
      <c r="AU127" s="283"/>
      <c r="AV127" s="283"/>
      <c r="AW127" s="283"/>
      <c r="AX127" s="1088" t="s">
        <v>492</v>
      </c>
      <c r="AY127" s="1089"/>
      <c r="AZ127" s="1089"/>
      <c r="BA127" s="1089"/>
      <c r="BB127" s="1089"/>
      <c r="BC127" s="1089"/>
      <c r="BD127" s="1089"/>
      <c r="BE127" s="1090"/>
      <c r="BF127" s="1091" t="s">
        <v>493</v>
      </c>
      <c r="BG127" s="1089"/>
      <c r="BH127" s="1089"/>
      <c r="BI127" s="1089"/>
      <c r="BJ127" s="1089"/>
      <c r="BK127" s="1089"/>
      <c r="BL127" s="1090"/>
      <c r="BM127" s="1091" t="s">
        <v>494</v>
      </c>
      <c r="BN127" s="1089"/>
      <c r="BO127" s="1089"/>
      <c r="BP127" s="1089"/>
      <c r="BQ127" s="1089"/>
      <c r="BR127" s="1089"/>
      <c r="BS127" s="1090"/>
      <c r="BT127" s="1091" t="s">
        <v>495</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496</v>
      </c>
      <c r="CQ127" s="1006"/>
      <c r="CR127" s="1006"/>
      <c r="CS127" s="1006"/>
      <c r="CT127" s="1006"/>
      <c r="CU127" s="1006"/>
      <c r="CV127" s="1006"/>
      <c r="CW127" s="1006"/>
      <c r="CX127" s="1006"/>
      <c r="CY127" s="1006"/>
      <c r="CZ127" s="1006"/>
      <c r="DA127" s="1006"/>
      <c r="DB127" s="1006"/>
      <c r="DC127" s="1006"/>
      <c r="DD127" s="1006"/>
      <c r="DE127" s="1006"/>
      <c r="DF127" s="1007"/>
      <c r="DG127" s="975" t="s">
        <v>480</v>
      </c>
      <c r="DH127" s="976"/>
      <c r="DI127" s="976"/>
      <c r="DJ127" s="976"/>
      <c r="DK127" s="976"/>
      <c r="DL127" s="976" t="s">
        <v>173</v>
      </c>
      <c r="DM127" s="976"/>
      <c r="DN127" s="976"/>
      <c r="DO127" s="976"/>
      <c r="DP127" s="976"/>
      <c r="DQ127" s="976" t="s">
        <v>479</v>
      </c>
      <c r="DR127" s="976"/>
      <c r="DS127" s="976"/>
      <c r="DT127" s="976"/>
      <c r="DU127" s="976"/>
      <c r="DV127" s="977" t="s">
        <v>483</v>
      </c>
      <c r="DW127" s="977"/>
      <c r="DX127" s="977"/>
      <c r="DY127" s="977"/>
      <c r="DZ127" s="978"/>
    </row>
    <row r="128" spans="1:130" s="247" customFormat="1" ht="26.25" customHeight="1" thickBot="1">
      <c r="A128" s="1099" t="s">
        <v>497</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498</v>
      </c>
      <c r="X128" s="1101"/>
      <c r="Y128" s="1101"/>
      <c r="Z128" s="1102"/>
      <c r="AA128" s="1103">
        <v>16743</v>
      </c>
      <c r="AB128" s="1104"/>
      <c r="AC128" s="1104"/>
      <c r="AD128" s="1104"/>
      <c r="AE128" s="1105"/>
      <c r="AF128" s="1106">
        <v>11530</v>
      </c>
      <c r="AG128" s="1104"/>
      <c r="AH128" s="1104"/>
      <c r="AI128" s="1104"/>
      <c r="AJ128" s="1105"/>
      <c r="AK128" s="1106">
        <v>24350</v>
      </c>
      <c r="AL128" s="1104"/>
      <c r="AM128" s="1104"/>
      <c r="AN128" s="1104"/>
      <c r="AO128" s="1105"/>
      <c r="AP128" s="1107"/>
      <c r="AQ128" s="1108"/>
      <c r="AR128" s="1108"/>
      <c r="AS128" s="1108"/>
      <c r="AT128" s="1109"/>
      <c r="AU128" s="283"/>
      <c r="AV128" s="283"/>
      <c r="AW128" s="283"/>
      <c r="AX128" s="944" t="s">
        <v>499</v>
      </c>
      <c r="AY128" s="945"/>
      <c r="AZ128" s="945"/>
      <c r="BA128" s="945"/>
      <c r="BB128" s="945"/>
      <c r="BC128" s="945"/>
      <c r="BD128" s="945"/>
      <c r="BE128" s="946"/>
      <c r="BF128" s="1110" t="s">
        <v>480</v>
      </c>
      <c r="BG128" s="1111"/>
      <c r="BH128" s="1111"/>
      <c r="BI128" s="1111"/>
      <c r="BJ128" s="1111"/>
      <c r="BK128" s="1111"/>
      <c r="BL128" s="1112"/>
      <c r="BM128" s="1110">
        <v>13.26</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500</v>
      </c>
      <c r="CQ128" s="1093"/>
      <c r="CR128" s="1093"/>
      <c r="CS128" s="1093"/>
      <c r="CT128" s="1093"/>
      <c r="CU128" s="1093"/>
      <c r="CV128" s="1093"/>
      <c r="CW128" s="1093"/>
      <c r="CX128" s="1093"/>
      <c r="CY128" s="1093"/>
      <c r="CZ128" s="1093"/>
      <c r="DA128" s="1093"/>
      <c r="DB128" s="1093"/>
      <c r="DC128" s="1093"/>
      <c r="DD128" s="1093"/>
      <c r="DE128" s="1093"/>
      <c r="DF128" s="1094"/>
      <c r="DG128" s="1095" t="s">
        <v>480</v>
      </c>
      <c r="DH128" s="1096"/>
      <c r="DI128" s="1096"/>
      <c r="DJ128" s="1096"/>
      <c r="DK128" s="1096"/>
      <c r="DL128" s="1096" t="s">
        <v>501</v>
      </c>
      <c r="DM128" s="1096"/>
      <c r="DN128" s="1096"/>
      <c r="DO128" s="1096"/>
      <c r="DP128" s="1096"/>
      <c r="DQ128" s="1096" t="s">
        <v>477</v>
      </c>
      <c r="DR128" s="1096"/>
      <c r="DS128" s="1096"/>
      <c r="DT128" s="1096"/>
      <c r="DU128" s="1096"/>
      <c r="DV128" s="1097" t="s">
        <v>478</v>
      </c>
      <c r="DW128" s="1097"/>
      <c r="DX128" s="1097"/>
      <c r="DY128" s="1097"/>
      <c r="DZ128" s="1098"/>
    </row>
    <row r="129" spans="1:131" s="247" customFormat="1" ht="26.25" customHeight="1">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502</v>
      </c>
      <c r="X129" s="1130"/>
      <c r="Y129" s="1130"/>
      <c r="Z129" s="1131"/>
      <c r="AA129" s="1014">
        <v>10599004</v>
      </c>
      <c r="AB129" s="1015"/>
      <c r="AC129" s="1015"/>
      <c r="AD129" s="1015"/>
      <c r="AE129" s="1016"/>
      <c r="AF129" s="1017">
        <v>10494899</v>
      </c>
      <c r="AG129" s="1015"/>
      <c r="AH129" s="1015"/>
      <c r="AI129" s="1015"/>
      <c r="AJ129" s="1016"/>
      <c r="AK129" s="1017">
        <v>10473032</v>
      </c>
      <c r="AL129" s="1015"/>
      <c r="AM129" s="1015"/>
      <c r="AN129" s="1015"/>
      <c r="AO129" s="1016"/>
      <c r="AP129" s="1132"/>
      <c r="AQ129" s="1133"/>
      <c r="AR129" s="1133"/>
      <c r="AS129" s="1133"/>
      <c r="AT129" s="1134"/>
      <c r="AU129" s="285"/>
      <c r="AV129" s="285"/>
      <c r="AW129" s="285"/>
      <c r="AX129" s="1123" t="s">
        <v>503</v>
      </c>
      <c r="AY129" s="1006"/>
      <c r="AZ129" s="1006"/>
      <c r="BA129" s="1006"/>
      <c r="BB129" s="1006"/>
      <c r="BC129" s="1006"/>
      <c r="BD129" s="1006"/>
      <c r="BE129" s="1007"/>
      <c r="BF129" s="1124" t="s">
        <v>173</v>
      </c>
      <c r="BG129" s="1125"/>
      <c r="BH129" s="1125"/>
      <c r="BI129" s="1125"/>
      <c r="BJ129" s="1125"/>
      <c r="BK129" s="1125"/>
      <c r="BL129" s="1126"/>
      <c r="BM129" s="1124">
        <v>18.260000000000002</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505</v>
      </c>
      <c r="X130" s="1130"/>
      <c r="Y130" s="1130"/>
      <c r="Z130" s="1131"/>
      <c r="AA130" s="1014">
        <v>1706002</v>
      </c>
      <c r="AB130" s="1015"/>
      <c r="AC130" s="1015"/>
      <c r="AD130" s="1015"/>
      <c r="AE130" s="1016"/>
      <c r="AF130" s="1017">
        <v>1709634</v>
      </c>
      <c r="AG130" s="1015"/>
      <c r="AH130" s="1015"/>
      <c r="AI130" s="1015"/>
      <c r="AJ130" s="1016"/>
      <c r="AK130" s="1017">
        <v>1761491</v>
      </c>
      <c r="AL130" s="1015"/>
      <c r="AM130" s="1015"/>
      <c r="AN130" s="1015"/>
      <c r="AO130" s="1016"/>
      <c r="AP130" s="1132"/>
      <c r="AQ130" s="1133"/>
      <c r="AR130" s="1133"/>
      <c r="AS130" s="1133"/>
      <c r="AT130" s="1134"/>
      <c r="AU130" s="285"/>
      <c r="AV130" s="285"/>
      <c r="AW130" s="285"/>
      <c r="AX130" s="1123" t="s">
        <v>506</v>
      </c>
      <c r="AY130" s="1006"/>
      <c r="AZ130" s="1006"/>
      <c r="BA130" s="1006"/>
      <c r="BB130" s="1006"/>
      <c r="BC130" s="1006"/>
      <c r="BD130" s="1006"/>
      <c r="BE130" s="1007"/>
      <c r="BF130" s="1160">
        <v>8.3000000000000007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507</v>
      </c>
      <c r="X131" s="1168"/>
      <c r="Y131" s="1168"/>
      <c r="Z131" s="1169"/>
      <c r="AA131" s="1061">
        <v>8893002</v>
      </c>
      <c r="AB131" s="1040"/>
      <c r="AC131" s="1040"/>
      <c r="AD131" s="1040"/>
      <c r="AE131" s="1041"/>
      <c r="AF131" s="1039">
        <v>8785265</v>
      </c>
      <c r="AG131" s="1040"/>
      <c r="AH131" s="1040"/>
      <c r="AI131" s="1040"/>
      <c r="AJ131" s="1041"/>
      <c r="AK131" s="1039">
        <v>8711541</v>
      </c>
      <c r="AL131" s="1040"/>
      <c r="AM131" s="1040"/>
      <c r="AN131" s="1040"/>
      <c r="AO131" s="1041"/>
      <c r="AP131" s="1170"/>
      <c r="AQ131" s="1171"/>
      <c r="AR131" s="1171"/>
      <c r="AS131" s="1171"/>
      <c r="AT131" s="1172"/>
      <c r="AU131" s="285"/>
      <c r="AV131" s="285"/>
      <c r="AW131" s="285"/>
      <c r="AX131" s="1142" t="s">
        <v>508</v>
      </c>
      <c r="AY131" s="1093"/>
      <c r="AZ131" s="1093"/>
      <c r="BA131" s="1093"/>
      <c r="BB131" s="1093"/>
      <c r="BC131" s="1093"/>
      <c r="BD131" s="1093"/>
      <c r="BE131" s="1094"/>
      <c r="BF131" s="1143">
        <v>64.099999999999994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510</v>
      </c>
      <c r="W132" s="1153"/>
      <c r="X132" s="1153"/>
      <c r="Y132" s="1153"/>
      <c r="Z132" s="1154"/>
      <c r="AA132" s="1155">
        <v>8.1833446120000009</v>
      </c>
      <c r="AB132" s="1156"/>
      <c r="AC132" s="1156"/>
      <c r="AD132" s="1156"/>
      <c r="AE132" s="1157"/>
      <c r="AF132" s="1158">
        <v>8.4415438809999994</v>
      </c>
      <c r="AG132" s="1156"/>
      <c r="AH132" s="1156"/>
      <c r="AI132" s="1156"/>
      <c r="AJ132" s="1157"/>
      <c r="AK132" s="1158">
        <v>8.4214951179999993</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511</v>
      </c>
      <c r="W133" s="1136"/>
      <c r="X133" s="1136"/>
      <c r="Y133" s="1136"/>
      <c r="Z133" s="1137"/>
      <c r="AA133" s="1138">
        <v>7.6</v>
      </c>
      <c r="AB133" s="1139"/>
      <c r="AC133" s="1139"/>
      <c r="AD133" s="1139"/>
      <c r="AE133" s="1140"/>
      <c r="AF133" s="1138">
        <v>7.9</v>
      </c>
      <c r="AG133" s="1139"/>
      <c r="AH133" s="1139"/>
      <c r="AI133" s="1139"/>
      <c r="AJ133" s="1140"/>
      <c r="AK133" s="1138">
        <v>8.3000000000000007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ImQsoEl15s5mO/tFXx5rWJNfauzacz3lV9uyHprbSE/e1+T55U+ByKlD5PjK+Ynh2hHD1UVFg1nxSgUi+LhHTw==" saltValue="72PxDSzoM32OdzUGxK2a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gKOVeXpxFocU1sBUqiDgA/2ZTa6eB+mXA/tBxpOXTDCothrkPk9gbc39hH+tqztMvtkzsRzQOWOI12Puu57cjA==" saltValue="lRQ/xg2L4QIJ2Z1eXK0M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nsVuoG/Tc5JVR1d7j4DZfI3qerqC6IXghDT6TxjtfD781bmu/HLr3gKNUD9yXDFc6UUpLsNFoGS0e0zgkkMw==" saltValue="9DzQNV2EOdskmYvPrGYwA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515</v>
      </c>
      <c r="AP7" s="304"/>
      <c r="AQ7" s="305" t="s">
        <v>516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517</v>
      </c>
      <c r="AQ8" s="311" t="s">
        <v>518</v>
      </c>
      <c r="AR8" s="312" t="s">
        <v>519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520</v>
      </c>
      <c r="AL9" s="1179"/>
      <c r="AM9" s="1179"/>
      <c r="AN9" s="1180"/>
      <c r="AO9" s="313">
        <v>2675450</v>
      </c>
      <c r="AP9" s="313">
        <v>72441</v>
      </c>
      <c r="AQ9" s="314">
        <v>90613</v>
      </c>
      <c r="AR9" s="315">
        <v>-20.100000000000001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521</v>
      </c>
      <c r="AL10" s="1179"/>
      <c r="AM10" s="1179"/>
      <c r="AN10" s="1180"/>
      <c r="AO10" s="316">
        <v>303261</v>
      </c>
      <c r="AP10" s="316">
        <v>8211</v>
      </c>
      <c r="AQ10" s="317">
        <v>7525</v>
      </c>
      <c r="AR10" s="318">
        <v>9.1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522</v>
      </c>
      <c r="AL11" s="1179"/>
      <c r="AM11" s="1179"/>
      <c r="AN11" s="1180"/>
      <c r="AO11" s="316">
        <v>645792</v>
      </c>
      <c r="AP11" s="316">
        <v>17486</v>
      </c>
      <c r="AQ11" s="317">
        <v>9582</v>
      </c>
      <c r="AR11" s="318">
        <v>82.5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523</v>
      </c>
      <c r="AL12" s="1179"/>
      <c r="AM12" s="1179"/>
      <c r="AN12" s="1180"/>
      <c r="AO12" s="316" t="s">
        <v>524</v>
      </c>
      <c r="AP12" s="316" t="s">
        <v>524</v>
      </c>
      <c r="AQ12" s="317">
        <v>1356</v>
      </c>
      <c r="AR12" s="318" t="s">
        <v>524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525</v>
      </c>
      <c r="AL13" s="1179"/>
      <c r="AM13" s="1179"/>
      <c r="AN13" s="1180"/>
      <c r="AO13" s="316" t="s">
        <v>524</v>
      </c>
      <c r="AP13" s="316" t="s">
        <v>524</v>
      </c>
      <c r="AQ13" s="317">
        <v>2</v>
      </c>
      <c r="AR13" s="318" t="s">
        <v>524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526</v>
      </c>
      <c r="AL14" s="1179"/>
      <c r="AM14" s="1179"/>
      <c r="AN14" s="1180"/>
      <c r="AO14" s="316">
        <v>157270</v>
      </c>
      <c r="AP14" s="316">
        <v>4258</v>
      </c>
      <c r="AQ14" s="317">
        <v>4182</v>
      </c>
      <c r="AR14" s="318">
        <v>1.8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527</v>
      </c>
      <c r="AL15" s="1179"/>
      <c r="AM15" s="1179"/>
      <c r="AN15" s="1180"/>
      <c r="AO15" s="316">
        <v>24030</v>
      </c>
      <c r="AP15" s="316">
        <v>651</v>
      </c>
      <c r="AQ15" s="317">
        <v>2331</v>
      </c>
      <c r="AR15" s="318">
        <v>-72.099999999999994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528</v>
      </c>
      <c r="AL16" s="1182"/>
      <c r="AM16" s="1182"/>
      <c r="AN16" s="1183"/>
      <c r="AO16" s="316">
        <v>-287826</v>
      </c>
      <c r="AP16" s="316">
        <v>-7793</v>
      </c>
      <c r="AQ16" s="317">
        <v>-8270</v>
      </c>
      <c r="AR16" s="318">
        <v>-5.8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3517977</v>
      </c>
      <c r="AP17" s="316">
        <v>95253</v>
      </c>
      <c r="AQ17" s="317">
        <v>107322</v>
      </c>
      <c r="AR17" s="318">
        <v>-11.2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533</v>
      </c>
      <c r="AL21" s="1174"/>
      <c r="AM21" s="1174"/>
      <c r="AN21" s="1175"/>
      <c r="AO21" s="328">
        <v>8.42</v>
      </c>
      <c r="AP21" s="329">
        <v>10.18</v>
      </c>
      <c r="AQ21" s="330">
        <v>-1.76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534</v>
      </c>
      <c r="AL22" s="1174"/>
      <c r="AM22" s="1174"/>
      <c r="AN22" s="1175"/>
      <c r="AO22" s="333">
        <v>96.1</v>
      </c>
      <c r="AP22" s="334">
        <v>97.7</v>
      </c>
      <c r="AQ22" s="335">
        <v>-1.6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515</v>
      </c>
      <c r="AP30" s="304"/>
      <c r="AQ30" s="305" t="s">
        <v>516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517</v>
      </c>
      <c r="AQ31" s="311" t="s">
        <v>518</v>
      </c>
      <c r="AR31" s="312" t="s">
        <v>519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538</v>
      </c>
      <c r="AL32" s="1190"/>
      <c r="AM32" s="1190"/>
      <c r="AN32" s="1191"/>
      <c r="AO32" s="343">
        <v>1704938</v>
      </c>
      <c r="AP32" s="343">
        <v>46163</v>
      </c>
      <c r="AQ32" s="344">
        <v>67619</v>
      </c>
      <c r="AR32" s="345">
        <v>-31.7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539</v>
      </c>
      <c r="AL33" s="1190"/>
      <c r="AM33" s="1190"/>
      <c r="AN33" s="1191"/>
      <c r="AO33" s="343" t="s">
        <v>524</v>
      </c>
      <c r="AP33" s="343" t="s">
        <v>524</v>
      </c>
      <c r="AQ33" s="344" t="s">
        <v>524</v>
      </c>
      <c r="AR33" s="345" t="s">
        <v>524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540</v>
      </c>
      <c r="AL34" s="1190"/>
      <c r="AM34" s="1190"/>
      <c r="AN34" s="1191"/>
      <c r="AO34" s="343" t="s">
        <v>524</v>
      </c>
      <c r="AP34" s="343" t="s">
        <v>524</v>
      </c>
      <c r="AQ34" s="344">
        <v>3</v>
      </c>
      <c r="AR34" s="345" t="s">
        <v>524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541</v>
      </c>
      <c r="AL35" s="1190"/>
      <c r="AM35" s="1190"/>
      <c r="AN35" s="1191"/>
      <c r="AO35" s="343">
        <v>696173</v>
      </c>
      <c r="AP35" s="343">
        <v>18850</v>
      </c>
      <c r="AQ35" s="344">
        <v>17835</v>
      </c>
      <c r="AR35" s="345">
        <v>5.7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542</v>
      </c>
      <c r="AL36" s="1190"/>
      <c r="AM36" s="1190"/>
      <c r="AN36" s="1191"/>
      <c r="AO36" s="343">
        <v>113110</v>
      </c>
      <c r="AP36" s="343">
        <v>3063</v>
      </c>
      <c r="AQ36" s="344">
        <v>2401</v>
      </c>
      <c r="AR36" s="345">
        <v>27.6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543</v>
      </c>
      <c r="AL37" s="1190"/>
      <c r="AM37" s="1190"/>
      <c r="AN37" s="1191"/>
      <c r="AO37" s="343">
        <v>5262</v>
      </c>
      <c r="AP37" s="343">
        <v>142</v>
      </c>
      <c r="AQ37" s="344">
        <v>732</v>
      </c>
      <c r="AR37" s="345">
        <v>-80.599999999999994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544</v>
      </c>
      <c r="AL38" s="1193"/>
      <c r="AM38" s="1193"/>
      <c r="AN38" s="1194"/>
      <c r="AO38" s="346" t="s">
        <v>524</v>
      </c>
      <c r="AP38" s="346" t="s">
        <v>524</v>
      </c>
      <c r="AQ38" s="347">
        <v>5</v>
      </c>
      <c r="AR38" s="335" t="s">
        <v>524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545</v>
      </c>
      <c r="AL39" s="1193"/>
      <c r="AM39" s="1193"/>
      <c r="AN39" s="1194"/>
      <c r="AO39" s="343">
        <v>-24350</v>
      </c>
      <c r="AP39" s="343">
        <v>-659</v>
      </c>
      <c r="AQ39" s="344">
        <v>-3806</v>
      </c>
      <c r="AR39" s="345">
        <v>-82.7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546</v>
      </c>
      <c r="AL40" s="1190"/>
      <c r="AM40" s="1190"/>
      <c r="AN40" s="1191"/>
      <c r="AO40" s="343">
        <v>-1761491</v>
      </c>
      <c r="AP40" s="343">
        <v>-47694</v>
      </c>
      <c r="AQ40" s="344">
        <v>-59049</v>
      </c>
      <c r="AR40" s="345">
        <v>-19.2</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733642</v>
      </c>
      <c r="AP41" s="343">
        <v>19864</v>
      </c>
      <c r="AQ41" s="344">
        <v>25740</v>
      </c>
      <c r="AR41" s="345">
        <v>-22.8</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515</v>
      </c>
      <c r="AN49" s="1186" t="s">
        <v>550</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551</v>
      </c>
      <c r="AO50" s="360" t="s">
        <v>552</v>
      </c>
      <c r="AP50" s="361" t="s">
        <v>553</v>
      </c>
      <c r="AQ50" s="362" t="s">
        <v>554</v>
      </c>
      <c r="AR50" s="363" t="s">
        <v>555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3751351</v>
      </c>
      <c r="AN51" s="365">
        <v>98280</v>
      </c>
      <c r="AO51" s="366">
        <v>69.400000000000006</v>
      </c>
      <c r="AP51" s="367">
        <v>85459</v>
      </c>
      <c r="AQ51" s="368">
        <v>-19.8</v>
      </c>
      <c r="AR51" s="369">
        <v>89.2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3056224</v>
      </c>
      <c r="AN52" s="373">
        <v>80069</v>
      </c>
      <c r="AO52" s="374">
        <v>84.6</v>
      </c>
      <c r="AP52" s="375">
        <v>44378</v>
      </c>
      <c r="AQ52" s="376">
        <v>-2.6</v>
      </c>
      <c r="AR52" s="377">
        <v>87.2</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3096084</v>
      </c>
      <c r="AN53" s="365">
        <v>81779</v>
      </c>
      <c r="AO53" s="366">
        <v>-16.8</v>
      </c>
      <c r="AP53" s="367">
        <v>83280</v>
      </c>
      <c r="AQ53" s="368">
        <v>-2.5</v>
      </c>
      <c r="AR53" s="369">
        <v>-14.3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2612552</v>
      </c>
      <c r="AN54" s="373">
        <v>69007</v>
      </c>
      <c r="AO54" s="374">
        <v>-13.8</v>
      </c>
      <c r="AP54" s="375">
        <v>43123</v>
      </c>
      <c r="AQ54" s="376">
        <v>-2.8</v>
      </c>
      <c r="AR54" s="377">
        <v>-11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2480746</v>
      </c>
      <c r="AN55" s="365">
        <v>66254</v>
      </c>
      <c r="AO55" s="366">
        <v>-19</v>
      </c>
      <c r="AP55" s="367">
        <v>88968</v>
      </c>
      <c r="AQ55" s="368">
        <v>6.8</v>
      </c>
      <c r="AR55" s="369">
        <v>-25.8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1447642</v>
      </c>
      <c r="AN56" s="373">
        <v>38663</v>
      </c>
      <c r="AO56" s="374">
        <v>-44</v>
      </c>
      <c r="AP56" s="375">
        <v>45482</v>
      </c>
      <c r="AQ56" s="376">
        <v>5.5</v>
      </c>
      <c r="AR56" s="377">
        <v>-49.5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2446300</v>
      </c>
      <c r="AN57" s="365">
        <v>65646</v>
      </c>
      <c r="AO57" s="366">
        <v>-0.9</v>
      </c>
      <c r="AP57" s="367">
        <v>85173</v>
      </c>
      <c r="AQ57" s="368">
        <v>-4.3</v>
      </c>
      <c r="AR57" s="369">
        <v>3.4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447862</v>
      </c>
      <c r="AN58" s="373">
        <v>12018</v>
      </c>
      <c r="AO58" s="374">
        <v>-68.900000000000006</v>
      </c>
      <c r="AP58" s="375">
        <v>43913</v>
      </c>
      <c r="AQ58" s="376">
        <v>-3.4</v>
      </c>
      <c r="AR58" s="377">
        <v>-65.5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4262693</v>
      </c>
      <c r="AN59" s="365">
        <v>115417</v>
      </c>
      <c r="AO59" s="366">
        <v>75.8</v>
      </c>
      <c r="AP59" s="367">
        <v>94081</v>
      </c>
      <c r="AQ59" s="368">
        <v>10.5</v>
      </c>
      <c r="AR59" s="369">
        <v>65.3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470008</v>
      </c>
      <c r="AN60" s="373">
        <v>12726</v>
      </c>
      <c r="AO60" s="374">
        <v>5.9</v>
      </c>
      <c r="AP60" s="375">
        <v>48949</v>
      </c>
      <c r="AQ60" s="376">
        <v>11.5</v>
      </c>
      <c r="AR60" s="377">
        <v>-5.6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3207435</v>
      </c>
      <c r="AN61" s="380">
        <v>85475</v>
      </c>
      <c r="AO61" s="381">
        <v>21.7</v>
      </c>
      <c r="AP61" s="382">
        <v>87392</v>
      </c>
      <c r="AQ61" s="383">
        <v>-1.9</v>
      </c>
      <c r="AR61" s="369">
        <v>23.6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1606858</v>
      </c>
      <c r="AN62" s="373">
        <v>42497</v>
      </c>
      <c r="AO62" s="374">
        <v>-7.2</v>
      </c>
      <c r="AP62" s="375">
        <v>45169</v>
      </c>
      <c r="AQ62" s="376">
        <v>1.6</v>
      </c>
      <c r="AR62" s="377">
        <v>-8.8000000000000007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mnrEBnU6t/GtC/wmIrNb1cBa7FPgemEwDup/+/+EsBfKFLazU5v69sxN1xf7Wzl5yEBR1HIDpMeVWowjrfHLqw==" saltValue="a/0yOq367xcaeri/LOboR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564</v>
      </c>
    </row>
    <row r="121" spans="125:125" ht="13.5" hidden="1" customHeight="1">
      <c r="DU121" s="291"/>
    </row>
  </sheetData>
  <sheetProtection algorithmName="SHA-512" hashValue="iF9mjJotx8JcrQ2s2lliiZrcLukzEuUzV+FfRIcIZfnWiytznEqMPusLbwGbXIMFHLBrx63DTnED8GoIAci6SQ==" saltValue="miZOrswkk8NxuxnLXboN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565</v>
      </c>
    </row>
  </sheetData>
  <sheetProtection algorithmName="SHA-512" hashValue="u/zubeEgO8SOiPwnNUx4zitL9du5/fFszqX2QYWIJB1XWRcoy5wpbsWUtOYo5Z9YUSTm4wWavm+WqsZK2yzCmA==" saltValue="+dFun4ZAwU6F4ABtgrbW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198" t="s">
        <v>3</v>
      </c>
      <c r="D47" s="1198"/>
      <c r="E47" s="1199"/>
      <c r="F47" s="11">
        <v>17.41</v>
      </c>
      <c r="G47" s="12">
        <v>16.170000000000002</v>
      </c>
      <c r="H47" s="12">
        <v>16.61</v>
      </c>
      <c r="I47" s="12">
        <v>16.78</v>
      </c>
      <c r="J47" s="13">
        <v>17.87</v>
      </c>
    </row>
    <row r="48" spans="2:10" ht="57.75" customHeight="1">
      <c r="B48" s="14"/>
      <c r="C48" s="1200" t="s">
        <v>4</v>
      </c>
      <c r="D48" s="1200"/>
      <c r="E48" s="1201"/>
      <c r="F48" s="15">
        <v>7.68</v>
      </c>
      <c r="G48" s="16">
        <v>7.12</v>
      </c>
      <c r="H48" s="16">
        <v>6.64</v>
      </c>
      <c r="I48" s="16">
        <v>5.68</v>
      </c>
      <c r="J48" s="17">
        <v>6.04</v>
      </c>
    </row>
    <row r="49" spans="2:10" ht="57.75" customHeight="1" thickBot="1">
      <c r="B49" s="18"/>
      <c r="C49" s="1202" t="s">
        <v>5</v>
      </c>
      <c r="D49" s="1202"/>
      <c r="E49" s="1203"/>
      <c r="F49" s="19" t="s">
        <v>571</v>
      </c>
      <c r="G49" s="20" t="s">
        <v>572</v>
      </c>
      <c r="H49" s="20" t="s">
        <v>573</v>
      </c>
      <c r="I49" s="20" t="s">
        <v>574</v>
      </c>
      <c r="J49" s="21">
        <v>1.41</v>
      </c>
    </row>
    <row r="50" spans="2:10" ht="13.5" customHeight="1"/>
  </sheetData>
  <sheetProtection algorithmName="SHA-512" hashValue="GX1ufsQTXmdwdAh2fqgued4s1JaD/VCXjJc0XFo73nLHnYUN2wzVL+r6PNTwR5XLErosAtmgRQ63FgOJm5m0nA==" saltValue="QI3ert6k9SjGF0PhdBY5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2021-03-16T08:12:35Z</cp:lastPrinted>
  <dcterms:created xsi:type="dcterms:W3CDTF">2021-02-05T04:15:20Z</dcterms:created>
  <dcterms:modified xsi:type="dcterms:W3CDTF">2021-10-27T10:48:21Z</dcterms:modified>
  <cp:category/>
</cp:coreProperties>
</file>