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橘）\0005 調査・報告関係\31年度\31-2　県市町振興課\20200221-01_（愛媛県依頼）_平成30年度財政状況資料集の作成及び提出について\015　伊予市でチェック作業中\"/>
    </mc:Choice>
  </mc:AlternateContent>
  <xr:revisionPtr revIDLastSave="0" documentId="13_ncr:1_{498623BB-D9BD-4111-A1D8-B49E7CA36B9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Sheet1" sheetId="18" r:id="rId14"/>
    <sheet name="データシート" sheetId="9" state="hidden" r:id="rId15"/>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AM41" i="10"/>
  <c r="U41" i="10"/>
  <c r="C41" i="10"/>
  <c r="CO40" i="10"/>
  <c r="AM40" i="10"/>
  <c r="U40" i="10"/>
  <c r="C40" i="10"/>
  <c r="CO39" i="10"/>
  <c r="AM39" i="10"/>
  <c r="U39" i="10"/>
  <c r="C39" i="10"/>
  <c r="CO38" i="10"/>
  <c r="AM38" i="10"/>
  <c r="C38" i="10"/>
  <c r="CO37" i="10"/>
  <c r="AM37" i="10"/>
  <c r="C37" i="10"/>
  <c r="AM36" i="10"/>
  <c r="C36" i="10"/>
  <c r="AM35" i="10"/>
  <c r="C35" i="10"/>
  <c r="U34" i="10"/>
  <c r="U35" i="10" s="1"/>
  <c r="U36" i="10" s="1"/>
  <c r="U37" i="10" s="1"/>
  <c r="U38"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E41"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<sst xmlns="http://schemas.openxmlformats.org/spreadsheetml/2006/main" count="1157" uniqueCount="618">
  <si>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</si>
  <si>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</si>
  <si>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</si>
  <si>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</si>
  <si>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</si>
  <si>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</si>
  <si>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</si>
  <si>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</si>
  <si>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</si>
  <si>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</si>
  <si>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</si>
  <si>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</si>
  <si>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</si>
  <si>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</si>
  <si>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</si>
  <si>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</si>
  <si>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</si>
  <si>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</si>
  <si>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</si>
  <si>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</si>
  <si>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</si>
  <si>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</si>
  <si>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</si>
  <si>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</si>
  <si>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</si>
  <si>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</si>
  <si>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</si>
  <si>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</si>
  <si>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</si>
  <si>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</si>
  <si>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</si>
  <si>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</si>
  <si>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</si>
  <si>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</si>
  <si>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</si>
  <si>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</si>
  <si>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</si>
  <si>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</si>
  <si>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</si>
  <si>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</si>
  <si>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</si>
  <si>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</si>
  <si>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</si>
  <si>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</si>
  <si>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</si>
  <si>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</si>
  <si>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</si>
  <si>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</si>
  <si>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</si>
  <si>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</si>
  <si>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</si>
  <si>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</si>
  <si>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</si>
  <si>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</si>
  <si>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</si>
  <si>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</si>
  <si>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</si>
  <si>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</si>
  <si>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</si>
  <si>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</si>
  <si>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</si>
  <si>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</si>
  <si>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</si>
  <si>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</si>
  <si>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</si>
  <si>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</si>
  <si>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</si>
  <si>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</si>
  <si>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</si>
  <si>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</si>
  <si>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</si>
  <si>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</si>
  <si>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</si>
  <si>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</si>
  <si>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</si>
  <si>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</si>
  <si>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</si>
  <si>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</si>
  <si>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</si>
  <si>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</si>
  <si>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</si>
  <si>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</si>
  <si>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</si>
  <si>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</si>
  <si>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</si>
  <si>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</si>
  <si>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</si>
  <si>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</si>
  <si>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</si>
  <si>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</si>
  <si>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</si>
  <si>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</si>
  <si>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</si>
  <si>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</si>
  <si>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</si>
  <si>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</si>
  <si>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</si>
  <si>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</si>
  <si>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</si>
  <si>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</si>
  <si>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</si>
  <si>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</si>
  <si>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</si>
  <si>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</si>
  <si>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</si>
  <si>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</si>
  <si>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</si>
  <si>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</si>
  <si>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</si>
  <si>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</si>
  <si>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</si>
  <si>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</si>
  <si>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</si>
  <si>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</si>
  <si>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</si>
  <si>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</si>
  <si>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</si>
  <si>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</si>
  <si>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</si>
  <si>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</si>
  <si>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</si>
  <si>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</si>
  <si>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</si>
  <si>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</si>
  <si>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</si>
  <si>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</si>
  <si>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</si>
  <si>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</si>
  <si>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</si>
  <si>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</si>
  <si>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</si>
  <si>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</si>
  <si>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</si>
  <si>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</si>
  <si>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</si>
  <si>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</si>
  <si>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</si>
  <si>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</si>
  <si>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</si>
  <si>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</si>
  <si>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</si>
  <si>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</si>
  <si>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</si>
  <si>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</si>
  <si>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</si>
  <si>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</si>
  <si>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</si>
  <si>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</si>
  <si>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</si>
  <si>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</si>
  <si>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</si>
  <si>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</si>
  <si>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</si>
  <si>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</si>
  <si>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</si>
  <si>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</si>
  <si>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</si>
  <si>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</si>
  <si>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</si>
  <si>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</si>
  <si>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</si>
  <si>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</si>
  <si>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</si>
  <si>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</si>
  <si>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</si>
  <si>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</si>
  <si>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</si>
  <si>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</si>
  <si>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</si>
  <si>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</si>
  <si>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</si>
  <si>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</si>
  <si>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</si>
  <si>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</si>
  <si>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</si>
  <si>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</si>
  <si>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</si>
  <si>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</si>
  <si>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</si>
  <si>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</si>
  <si>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</si>
  <si>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</si>
  <si>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</si>
  <si>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</si>
  <si>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</si>
  <si>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</si>
  <si>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</si>
  <si>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</si>
  <si>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</si>
  <si>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</si>
  <si>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</si>
  <si>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</si>
  <si>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</si>
  <si>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</si>
  <si>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</si>
  <si>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</si>
  <si>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</si>
  <si>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</si>
  <si>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</si>
  <si>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</si>
  <si>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</si>
  <si>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</si>
  <si>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</si>
  <si>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</si>
  <si>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</si>
  <si>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</si>
  <si>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愛媛県伊予市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</si>
  <si>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</si>
  <si>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</si>
  <si>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</si>
  <si>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</si>
  <si>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</si>
  <si>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</si>
  <si>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</si>
  <si>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</si>
  <si>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</si>
  <si>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</si>
  <si>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</si>
  <si>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</si>
  <si>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</si>
  <si>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</si>
  <si>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</si>
  <si>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</si>
  <si>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</si>
  <si>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</si>
  <si>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</si>
  <si>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</si>
  <si>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</si>
  <si>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</si>
  <si>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</si>
  <si>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</si>
  <si>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</si>
  <si>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</si>
  <si>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</si>
  <si>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</si>
  <si>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</si>
  <si>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</si>
  <si>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</si>
  <si>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</si>
  <si>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</si>
  <si>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</si>
  <si>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</si>
  <si>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</si>
  <si>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</si>
  <si>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</si>
  <si>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</si>
  <si>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</si>
  <si>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</si>
  <si>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</si>
  <si>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</si>
  <si>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</si>
  <si>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</si>
  <si>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</si>
  <si>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</si>
  <si>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</si>
  <si>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</si>
  <si>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</si>
  <si>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</si>
  <si>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</si>
  <si>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</si>
  <si>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</si>
  <si>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</si>
  <si>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</si>
  <si>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</si>
  <si>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</si>
  <si>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</si>
  <si>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</si>
  <si>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</si>
  <si>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</si>
  <si>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</si>
  <si>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</si>
  <si>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</si>
  <si>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</si>
  <si>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</si>
  <si>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</si>
  <si>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</si>
  <si>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</si>
  <si>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</si>
  <si>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</si>
  <si>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</si>
  <si>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</si>
  <si>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</si>
  <si>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</si>
  <si>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</si>
  <si>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</si>
  <si>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</si>
  <si>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</si>
  <si>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</si>
  <si>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</si>
  <si>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</si>
  <si>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</si>
  <si>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</si>
  <si>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</si>
  <si>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</si>
  <si>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</si>
  <si>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</si>
  <si>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</si>
  <si>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</si>
  <si>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</si>
  <si>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</si>
  <si>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</si>
  <si>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</si>
  <si>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</si>
  <si>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</si>
  <si>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</si>
  <si>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</si>
  <si>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</si>
  <si>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</si>
  <si>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</si>
  <si>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</si>
  <si>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</si>
  <si>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</si>
  <si>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</si>
  <si>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</si>
  <si>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</si>
  <si>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</si>
  <si>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</si>
  <si>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</si>
  <si>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</si>
  <si>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</si>
  <si>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</si>
  <si>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</si>
  <si>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</si>
  <si>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</si>
  <si>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</si>
  <si>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</si>
  <si>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</si>
  <si>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</si>
  <si>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</si>
  <si>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</si>
  <si>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</si>
  <si>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</si>
  <si>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</si>
  <si>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</si>
  <si>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</si>
  <si>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</si>
  <si>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</si>
  <si>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</si>
  <si>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</si>
  <si>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</si>
  <si>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</si>
  <si>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</si>
  <si>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</si>
  <si>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</si>
  <si>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</si>
  <si>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</si>
  <si>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</si>
  <si>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</si>
  <si>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</si>
  <si>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</si>
  <si>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</si>
  <si>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</si>
  <si>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</si>
  <si>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</si>
  <si>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</si>
  <si>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</si>
  <si>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愛媛県伊予市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</si>
  <si>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</si>
  <si>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</si>
  <si>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</si>
  <si>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</si>
  <si>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</si>
  <si>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</si>
  <si>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</si>
  <si>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</si>
  <si>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</si>
  <si>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</si>
  <si>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</si>
  <si>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</si>
  <si>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</si>
  <si>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</si>
  <si>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</si>
  <si>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</si>
  <si>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</si>
  <si>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</si>
  <si>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</si>
  <si>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</si>
  <si>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</si>
  <si>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</si>
  <si>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</si>
  <si>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</si>
  <si>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</si>
  <si>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</si>
  <si>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</si>
  <si>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</si>
  <si>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</si>
  <si>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</si>
  <si>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</si>
  <si>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</si>
  <si>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</si>
  <si>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</si>
  <si>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</si>
  <si>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</si>
  <si>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</si>
  <si>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</si>
  <si>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</si>
  <si>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</si>
  <si>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</si>
  <si>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</si>
  <si>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</si>
  <si>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</si>
  <si>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</si>
  <si>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</si>
  <si>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</si>
  <si>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</si>
  <si>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</si>
  <si>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t>
    <phoneticPr fontId="5"/>
  </si>
  <si>
    <t>法非適用企業</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</si>
  <si>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</si>
  <si>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</si>
  <si>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</si>
  <si>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</si>
  <si>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</si>
  <si>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</si>
  <si>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</si>
  <si>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</si>
  <si>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</si>
  <si>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</si>
  <si>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</si>
  <si>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</si>
  <si>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</si>
  <si>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</si>
  <si>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</si>
  <si>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</si>
  <si>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</si>
  <si>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</si>
  <si>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</si>
  <si>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</si>
  <si>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</si>
  <si>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</si>
  <si>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</si>
  <si>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</si>
  <si>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</si>
  <si>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</si>
  <si>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</si>
  <si>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</si>
  <si>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</si>
  <si>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</si>
  <si>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</si>
  <si>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</si>
  <si>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</si>
  <si>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</si>
  <si>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</si>
  <si>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</si>
  <si>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</si>
  <si>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</si>
  <si>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</si>
  <si>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</si>
  <si>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</si>
  <si>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</si>
  <si>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</si>
  <si>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</si>
  <si>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</si>
  <si>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</si>
  <si>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</si>
  <si>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</si>
  <si>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</si>
  <si>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</si>
  <si>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</si>
  <si>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</si>
  <si>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</si>
  <si>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</si>
  <si>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</si>
  <si>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</si>
  <si>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</si>
  <si>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</si>
  <si>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</si>
  <si>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</si>
  <si>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</si>
  <si>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</si>
  <si>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</si>
  <si>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</si>
  <si>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</si>
  <si>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</si>
  <si>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</si>
  <si>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</si>
  <si>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</si>
  <si>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</si>
  <si>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</si>
  <si>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</si>
  <si>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</si>
  <si>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</si>
  <si>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</si>
  <si>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</si>
  <si>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</si>
  <si>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</si>
  <si>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</si>
  <si>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</si>
  <si>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</si>
  <si>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</si>
  <si>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</si>
  <si>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</si>
  <si>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</si>
  <si>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</si>
  <si>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</si>
  <si>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</si>
  <si>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</si>
  <si>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</si>
  <si>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</si>
  <si>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</si>
  <si>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</si>
  <si>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</si>
  <si>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</si>
  <si>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</si>
  <si>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</si>
  <si>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</si>
  <si>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</si>
  <si>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</si>
  <si>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</si>
  <si>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</si>
  <si>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</si>
  <si>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</si>
  <si>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</si>
  <si>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</si>
  <si>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</si>
  <si>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</si>
  <si>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</si>
  <si>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</si>
  <si>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</si>
  <si>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</si>
  <si>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</si>
  <si>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</si>
  <si>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</si>
  <si>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</si>
  <si>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</si>
  <si>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</si>
  <si>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</si>
  <si>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</si>
  <si>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</si>
  <si>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</si>
  <si>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</si>
  <si>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</si>
  <si>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</si>
  <si>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</si>
  <si>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</si>
  <si>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</si>
  <si>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</si>
  <si>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</si>
  <si>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</si>
  <si>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</si>
  <si>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</si>
  <si>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</si>
  <si>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</si>
  <si>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</si>
  <si>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</si>
  <si>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</si>
  <si>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</si>
  <si>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</si>
  <si>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</si>
  <si>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</si>
  <si>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</si>
  <si>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</si>
  <si>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</si>
  <si>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</si>
  <si>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</si>
  <si>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</si>
  <si>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</si>
  <si>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</si>
  <si>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</si>
  <si>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</si>
  <si>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</si>
  <si>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</si>
  <si>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</si>
  <si>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</si>
  <si>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</si>
  <si>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</si>
  <si>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</si>
  <si>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</si>
  <si>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0.43</t>
  </si>
  <si>
    <t>▲ 1.68</t>
  </si>
  <si>
    <t>▲ 2.00</t>
  </si>
  <si>
    <t>▲ 0.67</t>
  </si>
  <si>
    <t>水道事業会計</t>
  </si>
  <si>
    <t>一般会計</t>
  </si>
  <si>
    <t>国民健康保険特別会計（事業勘定）</t>
  </si>
  <si>
    <t>▲ 0.01</t>
  </si>
  <si>
    <t>▲ 0.17</t>
  </si>
  <si>
    <t>介護保険特別会計</t>
  </si>
  <si>
    <t>後期高齢者医療特別会計</t>
  </si>
  <si>
    <t>都市総合文化施設運営事業特別会計</t>
  </si>
  <si>
    <t>伊予港上屋特別会計</t>
  </si>
  <si>
    <t>国民健康保険特別会計（診療施設勘定）</t>
  </si>
  <si>
    <t>その他会計（赤字）</t>
  </si>
  <si>
    <t>その他会計（黒字）</t>
  </si>
  <si>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</si>
  <si>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</si>
  <si>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</si>
  <si>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</si>
  <si>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</si>
  <si>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</si>
  <si>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</si>
  <si>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</si>
  <si>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</si>
  <si>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</si>
  <si>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</si>
  <si>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</si>
  <si>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</si>
  <si>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</si>
  <si>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</si>
  <si>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6">
      <t>ニチョウ</t>
    </rPh>
    <rPh sb="6" eb="9">
      <t>キョウユウブツ</t>
    </rPh>
    <rPh sb="9" eb="11">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</si>
  <si>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</si>
  <si>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</si>
  <si>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</si>
  <si>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</si>
  <si>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</si>
  <si>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</si>
  <si>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</si>
  <si>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株式会社　プロシーズ</t>
    <rPh sb="0" eb="4">
      <t>カブシキガイシャ</t>
    </rPh>
    <phoneticPr fontId="2"/>
  </si>
  <si>
    <t>株式会社　まちづくり郡中</t>
    <rPh sb="0" eb="4">
      <t>カブシキガイシャ</t>
    </rPh>
    <rPh sb="10" eb="12">
      <t>グンチュウ</t>
    </rPh>
    <phoneticPr fontId="2"/>
  </si>
  <si>
    <t>株式会社　シーサイドふたみ</t>
    <rPh sb="0" eb="4">
      <t>カブシキガイシャ</t>
    </rPh>
    <phoneticPr fontId="2"/>
  </si>
  <si>
    <t>-</t>
    <phoneticPr fontId="2"/>
  </si>
  <si>
    <t>-</t>
    <phoneticPr fontId="2"/>
  </si>
  <si>
    <t>地域公共交通システム運営基金</t>
    <rPh sb="0" eb="2">
      <t>チイキ</t>
    </rPh>
    <rPh sb="2" eb="4">
      <t>コウキョウ</t>
    </rPh>
    <rPh sb="4" eb="6">
      <t>コウツウ</t>
    </rPh>
    <rPh sb="10" eb="12">
      <t>ウンエイ</t>
    </rPh>
    <rPh sb="12" eb="14">
      <t>キキン</t>
    </rPh>
    <phoneticPr fontId="11"/>
  </si>
  <si>
    <t>建設計画運営基金</t>
    <rPh sb="0" eb="2">
      <t>ケンセツ</t>
    </rPh>
    <rPh sb="2" eb="4">
      <t>ケイカク</t>
    </rPh>
    <rPh sb="4" eb="6">
      <t>ウンエイ</t>
    </rPh>
    <rPh sb="6" eb="8">
      <t>キキン</t>
    </rPh>
    <phoneticPr fontId="11"/>
  </si>
  <si>
    <t>教育奨励基金</t>
    <rPh sb="0" eb="2">
      <t>キョウイク</t>
    </rPh>
    <rPh sb="2" eb="4">
      <t>ショウレイ</t>
    </rPh>
    <rPh sb="4" eb="6">
      <t>キキン</t>
    </rPh>
    <phoneticPr fontId="11"/>
  </si>
  <si>
    <t>義務教育施設整備基金</t>
    <rPh sb="0" eb="2">
      <t>ギム</t>
    </rPh>
    <rPh sb="2" eb="4">
      <t>キョウイク</t>
    </rPh>
    <rPh sb="4" eb="6">
      <t>シセツ</t>
    </rPh>
    <rPh sb="6" eb="8">
      <t>セイビ</t>
    </rPh>
    <rPh sb="8" eb="10">
      <t>キキン</t>
    </rPh>
    <phoneticPr fontId="11"/>
  </si>
  <si>
    <t>ふるさと水と土保全対策基金</t>
    <rPh sb="4" eb="5">
      <t>ミズ</t>
    </rPh>
    <rPh sb="6" eb="7">
      <t>ツチ</t>
    </rPh>
    <rPh sb="7" eb="9">
      <t>ホゼン</t>
    </rPh>
    <rPh sb="9" eb="11">
      <t>タイサク</t>
    </rPh>
    <rPh sb="11" eb="13">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</si>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</sst>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2B17-454F-9D7E-6A289B8574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74713</c:v>
                </c:pt>
                <c:pt idx="1">
                  <c:v>58020</c:v>
                </c:pt>
                <c:pt idx="2">
                  <c:v>98280</c:v>
                </c:pt>
                <c:pt idx="3">
                  <c:v>81779</c:v>
                </c:pt>
                <c:pt idx="4">
                  <c:v>66254</c:v>
                </c:pt>
              </c:numCache>
            </c:numRef>
          </c:val>
          <c:smooth val="0"/>
          <c:extLst>
            <c:ext xmlns:c16="http://schemas.microsoft.com/office/drawing/2014/chart" uri="{C3380CC4-5D6E-409C-BE32-E72D297353CC}">
              <c16:uniqueId val="{00000001-2B17-454F-9D7E-6A289B857455}"/>
            </c:ext>
          </c:extLst>
        </c:ser>
        <c:dLbls>
          <c:showLegendKey val="0"/>
          <c:showVal val="0"/>
          <c:showCatName val="0"/>
          <c:showSerName val="0"/>
          <c:showPercent val="0"/>
          <c:showBubbleSize val="0"/>
        </c:dLbls>
        <c:marker val="1"/>
        <c:smooth val="0"/>
        <c:axId val="644152576"/>
        <c:axId val="644152968"/>
      </c:lineChart>
      <c:catAx>
        <c:axId val="644152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4152968"/>
        <c:crosses val="autoZero"/>
        <c:auto val="1"/>
        <c:lblAlgn val="ctr"/>
        <c:lblOffset val="100"/>
        <c:tickLblSkip val="1"/>
        <c:tickMarkSkip val="1"/>
        <c:noMultiLvlLbl val="0"/>
      </c:catAx>
      <c:valAx>
        <c:axId val="644152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415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5.91</c:v>
                </c:pt>
                <c:pt idx="1">
                  <c:v>5.47</c:v>
                </c:pt>
                <c:pt idx="2">
                  <c:v>7.68</c:v>
                </c:pt>
                <c:pt idx="3">
                  <c:v>7.12</c:v>
                </c:pt>
                <c:pt idx="4">
                  <c:v>6.64</c:v>
                </c:pt>
              </c:numCache>
            </c:numRef>
          </c:val>
          <c:extLst>
            <c:ext xmlns:c16="http://schemas.microsoft.com/office/drawing/2014/chart" uri="{C3380CC4-5D6E-409C-BE32-E72D297353CC}">
              <c16:uniqueId val="{00000000-D3FA-440A-9B36-A7078FF282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21.54</c:v>
                </c:pt>
                <c:pt idx="1">
                  <c:v>21.53</c:v>
                </c:pt>
                <c:pt idx="2">
                  <c:v>17.41</c:v>
                </c:pt>
                <c:pt idx="3">
                  <c:v>16.170000000000002</c:v>
                </c:pt>
                <c:pt idx="4">
                  <c:v>16.61</c:v>
                </c:pt>
              </c:numCache>
            </c:numRef>
          </c:val>
          <c:extLst>
            <c:ext xmlns:c16="http://schemas.microsoft.com/office/drawing/2014/chart" uri="{C3380CC4-5D6E-409C-BE32-E72D297353CC}">
              <c16:uniqueId val="{00000001-D3FA-440A-9B36-A7078FF282B6}"/>
            </c:ext>
          </c:extLst>
        </c:ser>
        <c:dLbls>
          <c:showLegendKey val="0"/>
          <c:showVal val="0"/>
          <c:showCatName val="0"/>
          <c:showSerName val="0"/>
          <c:showPercent val="0"/>
          <c:showBubbleSize val="0"/>
        </c:dLbls>
        <c:gapWidth val="250"/>
        <c:overlap val="100"/>
        <c:axId val="644153752"/>
        <c:axId val="64415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1.54</c:v>
                </c:pt>
                <c:pt idx="1">
                  <c:v>-0.43</c:v>
                </c:pt>
                <c:pt idx="2">
                  <c:v>-1.68</c:v>
                </c:pt>
                <c:pt idx="3">
                  <c:v>-2</c:v>
                </c:pt>
                <c:pt idx="4">
                  <c:v>-0.67</c:v>
                </c:pt>
              </c:numCache>
            </c:numRef>
          </c:val>
          <c:smooth val="0"/>
          <c:extLst>
            <c:ext xmlns:c16="http://schemas.microsoft.com/office/drawing/2014/chart" uri="{C3380CC4-5D6E-409C-BE32-E72D297353CC}">
              <c16:uniqueId val="{00000002-D3FA-440A-9B36-A7078FF282B6}"/>
            </c:ext>
          </c:extLst>
        </c:ser>
        <c:dLbls>
          <c:showLegendKey val="0"/>
          <c:showVal val="0"/>
          <c:showCatName val="0"/>
          <c:showSerName val="0"/>
          <c:showPercent val="0"/>
          <c:showBubbleSize val="0"/>
        </c:dLbls>
        <c:marker val="1"/>
        <c:smooth val="0"/>
        <c:axId val="644153752"/>
        <c:axId val="644154144"/>
      </c:lineChart>
      <c:catAx>
        <c:axId val="64415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4154144"/>
        <c:crosses val="autoZero"/>
        <c:auto val="1"/>
        <c:lblAlgn val="ctr"/>
        <c:lblOffset val="100"/>
        <c:tickLblSkip val="1"/>
        <c:tickMarkSkip val="1"/>
        <c:noMultiLvlLbl val="0"/>
      </c:catAx>
      <c:valAx>
        <c:axId val="64415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415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D04-49D3-ADB9-ABEF197AE1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04-49D3-ADB9-ABEF197AE14B}"/>
            </c:ext>
          </c:extLst>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D04-49D3-ADB9-ABEF197AE14B}"/>
            </c:ext>
          </c:extLst>
        </c:ser>
        <c:ser>
          <c:idx val="3"/>
          <c:order val="3"/>
          <c:tx>
            <c:strRef>
              <c:f>データシート!$A$30</c:f>
              <c:strCache>
                <c:ptCount val="1"/>
                <c:pt idx="0">
                  <c:v>伊予港上屋特別会計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D04-49D3-ADB9-ABEF197AE14B}"/>
            </c:ext>
          </c:extLst>
        </c:ser>
        <c:ser>
          <c:idx val="4"/>
          <c:order val="4"/>
          <c:tx>
            <c:strRef>
              <c:f>データシート!$A$31</c:f>
              <c:strCache>
                <c:ptCount val="1"/>
                <c:pt idx="0">
                  <c:v>都市総合文化施設運営事業特別会計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0.11</c:v>
                </c:pt>
                <c:pt idx="4">
                  <c:v>#N/A</c:v>
                </c:pt>
                <c:pt idx="5">
                  <c:v>0.13</c:v>
                </c:pt>
                <c:pt idx="6">
                  <c:v>#N/A</c:v>
                </c:pt>
                <c:pt idx="7">
                  <c:v>0.06</c:v>
                </c:pt>
                <c:pt idx="8">
                  <c:v>#N/A</c:v>
                </c:pt>
                <c:pt idx="9">
                  <c:v>0.06</c:v>
                </c:pt>
              </c:numCache>
            </c:numRef>
          </c:val>
          <c:extLst>
            <c:ext xmlns:c16="http://schemas.microsoft.com/office/drawing/2014/chart" uri="{C3380CC4-5D6E-409C-BE32-E72D297353CC}">
              <c16:uniqueId val="{00000004-7D04-49D3-ADB9-ABEF197AE14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0.18</c:v>
                </c:pt>
                <c:pt idx="4">
                  <c:v>#N/A</c:v>
                </c:pt>
                <c:pt idx="5">
                  <c:v>0.17</c:v>
                </c:pt>
                <c:pt idx="6">
                  <c:v>#N/A</c:v>
                </c:pt>
                <c:pt idx="7">
                  <c:v>0.19</c:v>
                </c:pt>
                <c:pt idx="8">
                  <c:v>#N/A</c:v>
                </c:pt>
                <c:pt idx="9">
                  <c:v>0.19</c:v>
                </c:pt>
              </c:numCache>
            </c:numRef>
          </c:val>
          <c:extLst>
            <c:ext xmlns:c16="http://schemas.microsoft.com/office/drawing/2014/chart" uri="{C3380CC4-5D6E-409C-BE32-E72D297353CC}">
              <c16:uniqueId val="{00000005-7D04-49D3-ADB9-ABEF197AE14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1.29</c:v>
                </c:pt>
                <c:pt idx="2">
                  <c:v>#N/A</c:v>
                </c:pt>
                <c:pt idx="3">
                  <c:v>0.56999999999999995</c:v>
                </c:pt>
                <c:pt idx="4">
                  <c:v>#N/A</c:v>
                </c:pt>
                <c:pt idx="5">
                  <c:v>0.56000000000000005</c:v>
                </c:pt>
                <c:pt idx="6">
                  <c:v>#N/A</c:v>
                </c:pt>
                <c:pt idx="7">
                  <c:v>0.41</c:v>
                </c:pt>
                <c:pt idx="8">
                  <c:v>#N/A</c:v>
                </c:pt>
                <c:pt idx="9">
                  <c:v>0.38</c:v>
                </c:pt>
              </c:numCache>
            </c:numRef>
          </c:val>
          <c:extLst>
            <c:ext xmlns:c16="http://schemas.microsoft.com/office/drawing/2014/chart" uri="{C3380CC4-5D6E-409C-BE32-E72D297353CC}">
              <c16:uniqueId val="{00000006-7D04-49D3-ADB9-ABEF197AE14B}"/>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0.01</c:v>
                </c:pt>
                <c:pt idx="1">
                  <c:v>#N/A</c:v>
                </c:pt>
                <c:pt idx="2">
                  <c:v>#N/A</c:v>
                </c:pt>
                <c:pt idx="3">
                  <c:v>0</c:v>
                </c:pt>
                <c:pt idx="4">
                  <c:v>0.17</c:v>
                </c:pt>
                <c:pt idx="5">
                  <c:v>#N/A</c:v>
                </c:pt>
                <c:pt idx="6">
                  <c:v>#N/A</c:v>
                </c:pt>
                <c:pt idx="7">
                  <c:v>2.23</c:v>
                </c:pt>
                <c:pt idx="8">
                  <c:v>#N/A</c:v>
                </c:pt>
                <c:pt idx="9">
                  <c:v>2.81</c:v>
                </c:pt>
              </c:numCache>
            </c:numRef>
          </c:val>
          <c:extLst>
            <c:ext xmlns:c16="http://schemas.microsoft.com/office/drawing/2014/chart" uri="{C3380CC4-5D6E-409C-BE32-E72D297353CC}">
              <c16:uniqueId val="{00000007-7D04-49D3-ADB9-ABEF197AE1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5.91</c:v>
                </c:pt>
                <c:pt idx="2">
                  <c:v>#N/A</c:v>
                </c:pt>
                <c:pt idx="3">
                  <c:v>5.46</c:v>
                </c:pt>
                <c:pt idx="4">
                  <c:v>#N/A</c:v>
                </c:pt>
                <c:pt idx="5">
                  <c:v>7.68</c:v>
                </c:pt>
                <c:pt idx="6">
                  <c:v>#N/A</c:v>
                </c:pt>
                <c:pt idx="7">
                  <c:v>7.12</c:v>
                </c:pt>
                <c:pt idx="8">
                  <c:v>#N/A</c:v>
                </c:pt>
                <c:pt idx="9">
                  <c:v>6.64</c:v>
                </c:pt>
              </c:numCache>
            </c:numRef>
          </c:val>
          <c:extLst>
            <c:ext xmlns:c16="http://schemas.microsoft.com/office/drawing/2014/chart" uri="{C3380CC4-5D6E-409C-BE32-E72D297353CC}">
              <c16:uniqueId val="{00000008-7D04-49D3-ADB9-ABEF197AE1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7.52</c:v>
                </c:pt>
                <c:pt idx="2">
                  <c:v>#N/A</c:v>
                </c:pt>
                <c:pt idx="3">
                  <c:v>8.23</c:v>
                </c:pt>
                <c:pt idx="4">
                  <c:v>#N/A</c:v>
                </c:pt>
                <c:pt idx="5">
                  <c:v>8.44</c:v>
                </c:pt>
                <c:pt idx="6">
                  <c:v>#N/A</c:v>
                </c:pt>
                <c:pt idx="7">
                  <c:v>8.75</c:v>
                </c:pt>
                <c:pt idx="8">
                  <c:v>#N/A</c:v>
                </c:pt>
                <c:pt idx="9">
                  <c:v>9.2799999999999994</c:v>
                </c:pt>
              </c:numCache>
            </c:numRef>
          </c:val>
          <c:extLst>
            <c:ext xmlns:c16="http://schemas.microsoft.com/office/drawing/2014/chart" uri="{C3380CC4-5D6E-409C-BE32-E72D297353CC}">
              <c16:uniqueId val="{00000009-7D04-49D3-ADB9-ABEF197AE14B}"/>
            </c:ext>
          </c:extLst>
        </c:ser>
        <c:dLbls>
          <c:showLegendKey val="0"/>
          <c:showVal val="0"/>
          <c:showCatName val="0"/>
          <c:showSerName val="0"/>
          <c:showPercent val="0"/>
          <c:showBubbleSize val="0"/>
        </c:dLbls>
        <c:gapWidth val="150"/>
        <c:overlap val="100"/>
        <c:axId val="644154928"/>
        <c:axId val="644155320"/>
      </c:barChart>
      <c:catAx>
        <c:axId val="64415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4155320"/>
        <c:crosses val="autoZero"/>
        <c:auto val="1"/>
        <c:lblAlgn val="ctr"/>
        <c:lblOffset val="100"/>
        <c:tickLblSkip val="1"/>
        <c:tickMarkSkip val="1"/>
        <c:noMultiLvlLbl val="0"/>
      </c:catAx>
      <c:valAx>
        <c:axId val="644155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415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1596</c:v>
                </c:pt>
                <c:pt idx="5">
                  <c:v>1677</c:v>
                </c:pt>
                <c:pt idx="8">
                  <c:v>1723</c:v>
                </c:pt>
                <c:pt idx="11">
                  <c:v>1736</c:v>
                </c:pt>
                <c:pt idx="14">
                  <c:v>1724</c:v>
                </c:pt>
              </c:numCache>
            </c:numRef>
          </c:val>
          <c:extLst>
            <c:ext xmlns:c16="http://schemas.microsoft.com/office/drawing/2014/chart" uri="{C3380CC4-5D6E-409C-BE32-E72D297353CC}">
              <c16:uniqueId val="{00000000-1478-4F90-8716-49B0B17241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1478-4F90-8716-49B0B17241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c:v>
                </c:pt>
                <c:pt idx="3">
                  <c:v>24</c:v>
                </c:pt>
                <c:pt idx="6">
                  <c:v>23</c:v>
                </c:pt>
                <c:pt idx="9">
                  <c:v>22</c:v>
                </c:pt>
                <c:pt idx="12">
                  <c:v>7</c:v>
                </c:pt>
              </c:numCache>
            </c:numRef>
          </c:val>
          <c:extLst>
            <c:ext xmlns:c16="http://schemas.microsoft.com/office/drawing/2014/chart" uri="{C3380CC4-5D6E-409C-BE32-E72D297353CC}">
              <c16:uniqueId val="{00000002-1478-4F90-8716-49B0B17241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118</c:v>
                </c:pt>
                <c:pt idx="6">
                  <c:v>91</c:v>
                </c:pt>
                <c:pt idx="9">
                  <c:v>102</c:v>
                </c:pt>
                <c:pt idx="12">
                  <c:v>108</c:v>
                </c:pt>
              </c:numCache>
            </c:numRef>
          </c:val>
          <c:extLst>
            <c:ext xmlns:c16="http://schemas.microsoft.com/office/drawing/2014/chart" uri="{C3380CC4-5D6E-409C-BE32-E72D297353CC}">
              <c16:uniqueId val="{00000003-1478-4F90-8716-49B0B17241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525</c:v>
                </c:pt>
                <c:pt idx="3">
                  <c:v>539</c:v>
                </c:pt>
                <c:pt idx="6">
                  <c:v>530</c:v>
                </c:pt>
                <c:pt idx="9">
                  <c:v>574</c:v>
                </c:pt>
                <c:pt idx="12">
                  <c:v>624</c:v>
                </c:pt>
              </c:numCache>
            </c:numRef>
          </c:val>
          <c:extLst>
            <c:ext xmlns:c16="http://schemas.microsoft.com/office/drawing/2014/chart" uri="{C3380CC4-5D6E-409C-BE32-E72D297353CC}">
              <c16:uniqueId val="{00000004-1478-4F90-8716-49B0B17241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78-4F90-8716-49B0B17241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78-4F90-8716-49B0B17241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1886</c:v>
                </c:pt>
                <c:pt idx="3">
                  <c:v>1831</c:v>
                </c:pt>
                <c:pt idx="6">
                  <c:v>1772</c:v>
                </c:pt>
                <c:pt idx="9">
                  <c:v>1704</c:v>
                </c:pt>
                <c:pt idx="12">
                  <c:v>1711</c:v>
                </c:pt>
              </c:numCache>
            </c:numRef>
          </c:val>
          <c:extLst>
            <c:ext xmlns:c16="http://schemas.microsoft.com/office/drawing/2014/chart" uri="{C3380CC4-5D6E-409C-BE32-E72D297353CC}">
              <c16:uniqueId val="{00000007-1478-4F90-8716-49B0B1724114}"/>
            </c:ext>
          </c:extLst>
        </c:ser>
        <c:dLbls>
          <c:showLegendKey val="0"/>
          <c:showVal val="0"/>
          <c:showCatName val="0"/>
          <c:showSerName val="0"/>
          <c:showPercent val="0"/>
          <c:showBubbleSize val="0"/>
        </c:dLbls>
        <c:gapWidth val="100"/>
        <c:overlap val="100"/>
        <c:axId val="644577000"/>
        <c:axId val="64457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1006</c:v>
                </c:pt>
                <c:pt idx="2">
                  <c:v>#N/A</c:v>
                </c:pt>
                <c:pt idx="3">
                  <c:v>#N/A</c:v>
                </c:pt>
                <c:pt idx="4">
                  <c:v>835</c:v>
                </c:pt>
                <c:pt idx="5">
                  <c:v>#N/A</c:v>
                </c:pt>
                <c:pt idx="6">
                  <c:v>#N/A</c:v>
                </c:pt>
                <c:pt idx="7">
                  <c:v>693</c:v>
                </c:pt>
                <c:pt idx="8">
                  <c:v>#N/A</c:v>
                </c:pt>
                <c:pt idx="9">
                  <c:v>#N/A</c:v>
                </c:pt>
                <c:pt idx="10">
                  <c:v>666</c:v>
                </c:pt>
                <c:pt idx="11">
                  <c:v>#N/A</c:v>
                </c:pt>
                <c:pt idx="12">
                  <c:v>#N/A</c:v>
                </c:pt>
                <c:pt idx="13">
                  <c:v>726</c:v>
                </c:pt>
                <c:pt idx="14">
                  <c:v>#N/A</c:v>
                </c:pt>
              </c:numCache>
            </c:numRef>
          </c:val>
          <c:smooth val="0"/>
          <c:extLst>
            <c:ext xmlns:c16="http://schemas.microsoft.com/office/drawing/2014/chart" uri="{C3380CC4-5D6E-409C-BE32-E72D297353CC}">
              <c16:uniqueId val="{00000008-1478-4F90-8716-49B0B1724114}"/>
            </c:ext>
          </c:extLst>
        </c:ser>
        <c:dLbls>
          <c:showLegendKey val="0"/>
          <c:showVal val="0"/>
          <c:showCatName val="0"/>
          <c:showSerName val="0"/>
          <c:showPercent val="0"/>
          <c:showBubbleSize val="0"/>
        </c:dLbls>
        <c:marker val="1"/>
        <c:smooth val="0"/>
        <c:axId val="644577000"/>
        <c:axId val="644577392"/>
      </c:lineChart>
      <c:catAx>
        <c:axId val="64457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4577392"/>
        <c:crosses val="autoZero"/>
        <c:auto val="1"/>
        <c:lblAlgn val="ctr"/>
        <c:lblOffset val="100"/>
        <c:tickLblSkip val="1"/>
        <c:tickMarkSkip val="1"/>
        <c:noMultiLvlLbl val="0"/>
      </c:catAx>
      <c:valAx>
        <c:axId val="64457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4577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18886</c:v>
                </c:pt>
                <c:pt idx="5">
                  <c:v>19335</c:v>
                </c:pt>
                <c:pt idx="8">
                  <c:v>20539</c:v>
                </c:pt>
                <c:pt idx="11">
                  <c:v>21262</c:v>
                </c:pt>
                <c:pt idx="14">
                  <c:v>21584</c:v>
                </c:pt>
              </c:numCache>
            </c:numRef>
          </c:val>
          <c:extLst>
            <c:ext xmlns:c16="http://schemas.microsoft.com/office/drawing/2014/chart" uri="{C3380CC4-5D6E-409C-BE32-E72D297353CC}">
              <c16:uniqueId val="{00000000-AD40-4932-9F70-C54D2988A3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c:v>
                </c:pt>
                <c:pt idx="5">
                  <c:v>4</c:v>
                </c:pt>
                <c:pt idx="8">
                  <c:v>3</c:v>
                </c:pt>
                <c:pt idx="11">
                  <c:v>187</c:v>
                </c:pt>
                <c:pt idx="14">
                  <c:v>176</c:v>
                </c:pt>
              </c:numCache>
            </c:numRef>
          </c:val>
          <c:extLst>
            <c:ext xmlns:c16="http://schemas.microsoft.com/office/drawing/2014/chart" uri="{C3380CC4-5D6E-409C-BE32-E72D297353CC}">
              <c16:uniqueId val="{00000001-AD40-4932-9F70-C54D2988A3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5214</c:v>
                </c:pt>
                <c:pt idx="5">
                  <c:v>5160</c:v>
                </c:pt>
                <c:pt idx="8">
                  <c:v>4418</c:v>
                </c:pt>
                <c:pt idx="11">
                  <c:v>4044</c:v>
                </c:pt>
                <c:pt idx="14">
                  <c:v>3933</c:v>
                </c:pt>
              </c:numCache>
            </c:numRef>
          </c:val>
          <c:extLst>
            <c:ext xmlns:c16="http://schemas.microsoft.com/office/drawing/2014/chart" uri="{C3380CC4-5D6E-409C-BE32-E72D297353CC}">
              <c16:uniqueId val="{00000002-AD40-4932-9F70-C54D2988A3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40-4932-9F70-C54D2988A3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40-4932-9F70-C54D2988A3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40-4932-9F70-C54D2988A3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2752</c:v>
                </c:pt>
                <c:pt idx="3">
                  <c:v>2512</c:v>
                </c:pt>
                <c:pt idx="6">
                  <c:v>2261</c:v>
                </c:pt>
                <c:pt idx="9">
                  <c:v>2156</c:v>
                </c:pt>
                <c:pt idx="12">
                  <c:v>1891</c:v>
                </c:pt>
              </c:numCache>
            </c:numRef>
          </c:val>
          <c:extLst>
            <c:ext xmlns:c16="http://schemas.microsoft.com/office/drawing/2014/chart" uri="{C3380CC4-5D6E-409C-BE32-E72D297353CC}">
              <c16:uniqueId val="{00000006-AD40-4932-9F70-C54D2988A3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495</c:v>
                </c:pt>
                <c:pt idx="3">
                  <c:v>506</c:v>
                </c:pt>
                <c:pt idx="6">
                  <c:v>798</c:v>
                </c:pt>
                <c:pt idx="9">
                  <c:v>714</c:v>
                </c:pt>
                <c:pt idx="12">
                  <c:v>698</c:v>
                </c:pt>
              </c:numCache>
            </c:numRef>
          </c:val>
          <c:extLst>
            <c:ext xmlns:c16="http://schemas.microsoft.com/office/drawing/2014/chart" uri="{C3380CC4-5D6E-409C-BE32-E72D297353CC}">
              <c16:uniqueId val="{00000007-AD40-4932-9F70-C54D2988A3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7008</c:v>
                </c:pt>
                <c:pt idx="3">
                  <c:v>7037</c:v>
                </c:pt>
                <c:pt idx="6">
                  <c:v>6897</c:v>
                </c:pt>
                <c:pt idx="9">
                  <c:v>6852</c:v>
                </c:pt>
                <c:pt idx="12">
                  <c:v>5976</c:v>
                </c:pt>
              </c:numCache>
            </c:numRef>
          </c:val>
          <c:extLst>
            <c:ext xmlns:c16="http://schemas.microsoft.com/office/drawing/2014/chart" uri="{C3380CC4-5D6E-409C-BE32-E72D297353CC}">
              <c16:uniqueId val="{00000008-AD40-4932-9F70-C54D2988A3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c:v>
                </c:pt>
                <c:pt idx="3">
                  <c:v>31</c:v>
                </c:pt>
                <c:pt idx="6">
                  <c:v>15</c:v>
                </c:pt>
                <c:pt idx="9">
                  <c:v>0</c:v>
                </c:pt>
                <c:pt idx="12">
                  <c:v>0</c:v>
                </c:pt>
              </c:numCache>
            </c:numRef>
          </c:val>
          <c:extLst>
            <c:ext xmlns:c16="http://schemas.microsoft.com/office/drawing/2014/chart" uri="{C3380CC4-5D6E-409C-BE32-E72D297353CC}">
              <c16:uniqueId val="{00000009-AD40-4932-9F70-C54D2988A3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18531</c:v>
                </c:pt>
                <c:pt idx="3">
                  <c:v>18896</c:v>
                </c:pt>
                <c:pt idx="6">
                  <c:v>20671</c:v>
                </c:pt>
                <c:pt idx="9">
                  <c:v>21739</c:v>
                </c:pt>
                <c:pt idx="12">
                  <c:v>22245</c:v>
                </c:pt>
              </c:numCache>
            </c:numRef>
          </c:val>
          <c:extLst>
            <c:ext xmlns:c16="http://schemas.microsoft.com/office/drawing/2014/chart" uri="{C3380CC4-5D6E-409C-BE32-E72D297353CC}">
              <c16:uniqueId val="{0000000A-AD40-4932-9F70-C54D2988A3E3}"/>
            </c:ext>
          </c:extLst>
        </c:ser>
        <c:dLbls>
          <c:showLegendKey val="0"/>
          <c:showVal val="0"/>
          <c:showCatName val="0"/>
          <c:showSerName val="0"/>
          <c:showPercent val="0"/>
          <c:showBubbleSize val="0"/>
        </c:dLbls>
        <c:gapWidth val="100"/>
        <c:overlap val="100"/>
        <c:axId val="644578960"/>
        <c:axId val="644579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4728</c:v>
                </c:pt>
                <c:pt idx="2">
                  <c:v>#N/A</c:v>
                </c:pt>
                <c:pt idx="3">
                  <c:v>#N/A</c:v>
                </c:pt>
                <c:pt idx="4">
                  <c:v>4483</c:v>
                </c:pt>
                <c:pt idx="5">
                  <c:v>#N/A</c:v>
                </c:pt>
                <c:pt idx="6">
                  <c:v>#N/A</c:v>
                </c:pt>
                <c:pt idx="7">
                  <c:v>5683</c:v>
                </c:pt>
                <c:pt idx="8">
                  <c:v>#N/A</c:v>
                </c:pt>
                <c:pt idx="9">
                  <c:v>#N/A</c:v>
                </c:pt>
                <c:pt idx="10">
                  <c:v>5970</c:v>
                </c:pt>
                <c:pt idx="11">
                  <c:v>#N/A</c:v>
                </c:pt>
                <c:pt idx="12">
                  <c:v>#N/A</c:v>
                </c:pt>
                <c:pt idx="13">
                  <c:v>5116</c:v>
                </c:pt>
                <c:pt idx="14">
                  <c:v>#N/A</c:v>
                </c:pt>
              </c:numCache>
            </c:numRef>
          </c:val>
          <c:smooth val="0"/>
          <c:extLst>
            <c:ext xmlns:c16="http://schemas.microsoft.com/office/drawing/2014/chart" uri="{C3380CC4-5D6E-409C-BE32-E72D297353CC}">
              <c16:uniqueId val="{0000000B-AD40-4932-9F70-C54D2988A3E3}"/>
            </c:ext>
          </c:extLst>
        </c:ser>
        <c:dLbls>
          <c:showLegendKey val="0"/>
          <c:showVal val="0"/>
          <c:showCatName val="0"/>
          <c:showSerName val="0"/>
          <c:showPercent val="0"/>
          <c:showBubbleSize val="0"/>
        </c:dLbls>
        <c:marker val="1"/>
        <c:smooth val="0"/>
        <c:axId val="644578960"/>
        <c:axId val="644579352"/>
      </c:lineChart>
      <c:catAx>
        <c:axId val="64457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4579352"/>
        <c:crosses val="autoZero"/>
        <c:auto val="1"/>
        <c:lblAlgn val="ctr"/>
        <c:lblOffset val="100"/>
        <c:tickLblSkip val="1"/>
        <c:tickMarkSkip val="1"/>
        <c:noMultiLvlLbl val="0"/>
      </c:catAx>
      <c:valAx>
        <c:axId val="644579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457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1910</c:v>
                </c:pt>
                <c:pt idx="1">
                  <c:v>1760</c:v>
                </c:pt>
                <c:pt idx="2">
                  <c:v>1761</c:v>
                </c:pt>
              </c:numCache>
            </c:numRef>
          </c:val>
          <c:extLst>
            <c:ext xmlns:c16="http://schemas.microsoft.com/office/drawing/2014/chart" uri="{C3380CC4-5D6E-409C-BE32-E72D297353CC}">
              <c16:uniqueId val="{00000000-2B88-4660-81AA-FF0C465DFD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2B88-4660-81AA-FF0C465DFD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2070</c:v>
                </c:pt>
                <c:pt idx="1">
                  <c:v>1820</c:v>
                </c:pt>
                <c:pt idx="2">
                  <c:v>1514</c:v>
                </c:pt>
              </c:numCache>
            </c:numRef>
          </c:val>
          <c:extLst>
            <c:ext xmlns:c16="http://schemas.microsoft.com/office/drawing/2014/chart" uri="{C3380CC4-5D6E-409C-BE32-E72D297353CC}">
              <c16:uniqueId val="{00000002-2B88-4660-81AA-FF0C465DFDBA}"/>
            </c:ext>
          </c:extLst>
        </c:ser>
        <c:dLbls>
          <c:showLegendKey val="0"/>
          <c:showVal val="0"/>
          <c:showCatName val="0"/>
          <c:showSerName val="0"/>
          <c:showPercent val="0"/>
          <c:showBubbleSize val="0"/>
        </c:dLbls>
        <c:gapWidth val="120"/>
        <c:overlap val="100"/>
        <c:axId val="659440504"/>
        <c:axId val="659440896"/>
      </c:barChart>
      <c:catAx>
        <c:axId val="65944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9440896"/>
        <c:crosses val="autoZero"/>
        <c:auto val="1"/>
        <c:lblAlgn val="ctr"/>
        <c:lblOffset val="100"/>
        <c:tickLblSkip val="1"/>
        <c:tickMarkSkip val="1"/>
        <c:noMultiLvlLbl val="0"/>
      </c:catAx>
      <c:valAx>
        <c:axId val="659440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944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実質公債費比率の分子は、近年地方債償還の進捗に伴い減少傾向にあったが、</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年度は大型建設事業の完成に伴い増加となっている。併せて元利償還金については償還開始に伴い増加している。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新たな地方債借入にあっては過疎対策事業債等の交付税算入のある地方債のみ選択するなど、分子の抑制に努めている。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今後は大型施設整備事業に伴い元利償還金の増加が見込まれるため、起債にあたっては緊急度や住民ニーズを十分考慮し、将来にわたり持続可能な財政基盤を構築できるよう努める。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また、新たな債務負担行為の設定にも十分注意することとする。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本市では、地方債を発行する場合は過疎対策事業債等の交付税措置のある財源的に有利な地方債を活用している。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記の取り組みにより一般会計等にかかる地方債の現在高は増加傾向にあるが、将来負担額から控除される基準財政需要額算入見込額が増加し、将来負担比率の分子は微増しているものの、健全な財政を維持できているものと考えている。</a:t>
          </a:r>
          <a:endParaRPr lang="ja-JP" altLang="ja-JP" sz="1400">
            <a:effectLst/>
          </a:endParaRPr>
        </a:p>
        <a:p>
          <a:r>
            <a:rPr kumimoji="1" lang="ja-JP" altLang="ja-JP" sz="1100">
              <a:solidFill>
                <a:schemeClr val="dk1"/>
              </a:solidFill>
              <a:effectLst/>
              <a:latin typeface="+mn-lt"/>
              <a:ea typeface="+mn-ea"/>
              <a:cs typeface="+mn-cs"/>
            </a:rPr>
            <a:t>　今後の方向性として、一部事務組合への負担に十分留意しながら財政運営を行うものとする。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また、充当可能な基金の現在高が年々減少していることにも注意しつつ、今後も将来負担額を抑制するとともに、充当可能財源等の増加を図り将来負担比率の減少に努める。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D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D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D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D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D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D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D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D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D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特定目的金のうち、建設計画推進基金、</a:t>
          </a:r>
          <a:r>
            <a:rPr kumimoji="1" lang="ja-JP" altLang="ja-JP" sz="1300">
              <a:solidFill>
                <a:schemeClr val="dk1"/>
              </a:solidFill>
              <a:effectLst/>
              <a:latin typeface="+mn-lt"/>
              <a:ea typeface="+mn-ea"/>
              <a:cs typeface="+mn-cs"/>
            </a:rPr>
            <a:t>義務教育施設整備基金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国際交流推進基金</a:t>
          </a:r>
          <a:r>
            <a:rPr kumimoji="1" lang="ja-JP" altLang="en-US" sz="1300">
              <a:solidFill>
                <a:schemeClr val="dk1"/>
              </a:solidFill>
              <a:effectLst/>
              <a:latin typeface="+mn-lt"/>
              <a:ea typeface="+mn-ea"/>
              <a:cs typeface="+mn-cs"/>
            </a:rPr>
            <a:t>、畑地かんがい用水確保基金について、かかる目的事業に充当するため取崩しを行った。そのうち、国際交流推進基金については、全額取崩したことにより廃止した。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定額運用基金以外の基金に対しては、利子分のみ積立を行った。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財政事情が厳しいことから、基金の積立は現在のところ行えないと判断している。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現時点にお</a:t>
          </a:r>
          <a:r>
            <a:rPr kumimoji="1" lang="ja-JP" altLang="en-US" sz="1300">
              <a:solidFill>
                <a:schemeClr val="dk1"/>
              </a:solidFill>
              <a:effectLst/>
              <a:latin typeface="+mn-lt"/>
              <a:ea typeface="+mn-ea"/>
              <a:cs typeface="+mn-cs"/>
            </a:rPr>
            <a:t>ける標準財政規模に対する財政調整基金と減債基金の合計額の割合は</a:t>
          </a:r>
          <a:r>
            <a:rPr kumimoji="1" lang="en-US" altLang="ja-JP" sz="1300">
              <a:solidFill>
                <a:schemeClr val="dk1"/>
              </a:solidFill>
              <a:effectLst/>
              <a:latin typeface="+mn-lt"/>
              <a:ea typeface="+mn-ea"/>
              <a:cs typeface="+mn-cs"/>
            </a:rPr>
            <a:t>18.9</a:t>
          </a:r>
          <a:r>
            <a:rPr kumimoji="1" lang="ja-JP" altLang="en-US" sz="1300">
              <a:solidFill>
                <a:schemeClr val="dk1"/>
              </a:solidFill>
              <a:effectLst/>
              <a:latin typeface="+mn-lt"/>
              <a:ea typeface="+mn-ea"/>
              <a:cs typeface="+mn-cs"/>
            </a:rPr>
            <a:t>％で、基金残高は適正であり、今後の行財政運営のために、現状維持とする方針である。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特定目的</a:t>
          </a:r>
          <a:r>
            <a:rPr kumimoji="1" lang="ja-JP" altLang="en-US" sz="1300">
              <a:solidFill>
                <a:schemeClr val="dk1"/>
              </a:solidFill>
              <a:effectLst/>
              <a:latin typeface="+mn-lt"/>
              <a:ea typeface="+mn-ea"/>
              <a:cs typeface="+mn-cs"/>
            </a:rPr>
            <a:t>基金</a:t>
          </a:r>
          <a:r>
            <a:rPr kumimoji="1" lang="ja-JP" altLang="ja-JP" sz="1300">
              <a:solidFill>
                <a:schemeClr val="dk1"/>
              </a:solidFill>
              <a:effectLst/>
              <a:latin typeface="+mn-lt"/>
              <a:ea typeface="+mn-ea"/>
              <a:cs typeface="+mn-cs"/>
            </a:rPr>
            <a:t>については、基金の趣旨に合った事業へ順次充当していくこととする。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D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D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D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・地域公共交通システム運営基金：地域住民の生活交通の確保のため導入する地域公共交通システムの適正な管理運営を行う。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・建設計画推進基金：本市の建設計画を着実かつ確実に実施し、本市が目指す「ひと・まち・自然が出会う郷」づくりを推進。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・教育奨励基金：伊予市公立小・中学校教育の振興及び児童及び生徒の奨学、奨励並びに社会教育の振興を推進。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・建設計画推進基金：本庁舎建設に伴う工事費等、及び図書館・文化ホール等建設費（文化交流センターに名称変更）に充当。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・義務教育施設整備基金：中山給食センター解体及び中山小学校外構工事費に充当。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・国際交流推進基金：中学生海外派遣事業補助金に充当。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・建設計画推進基金：本市の新市建設計画に基づく大型建設事業である文化交流センター（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年度完成予定）に全額充当する。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・教育奨励基金：文化交流センターにかかる備品購入費等に全額充当する。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D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D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D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歳出の不足を財政調整基金の取り崩しで補う財政運営を行わないこととするため、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千円の積立のみで決算した。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今後の行財政運営のため、特に近年の異常気象に対応するため</a:t>
          </a:r>
          <a:r>
            <a:rPr lang="ja-JP" altLang="en-US" sz="1300">
              <a:solidFill>
                <a:schemeClr val="dk1"/>
              </a:solidFill>
              <a:effectLst/>
              <a:latin typeface="+mn-lt"/>
              <a:ea typeface="+mn-ea"/>
              <a:cs typeface="+mn-cs"/>
            </a:rPr>
            <a:t>には</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現在高</a:t>
          </a:r>
          <a:r>
            <a:rPr lang="ja-JP" altLang="ja-JP" sz="1300">
              <a:solidFill>
                <a:schemeClr val="dk1"/>
              </a:solidFill>
              <a:effectLst/>
              <a:latin typeface="+mn-lt"/>
              <a:ea typeface="+mn-ea"/>
              <a:cs typeface="+mn-cs"/>
            </a:rPr>
            <a:t>程度の残高は必要であると考えて</a:t>
          </a:r>
          <a:r>
            <a:rPr lang="ja-JP" altLang="en-US" sz="1300">
              <a:solidFill>
                <a:schemeClr val="dk1"/>
              </a:solidFill>
              <a:effectLst/>
              <a:latin typeface="+mn-lt"/>
              <a:ea typeface="+mn-ea"/>
              <a:cs typeface="+mn-cs"/>
            </a:rPr>
            <a:t>いるため、年度途中での運用は行うものの、</a:t>
          </a:r>
          <a:endParaRPr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年度末残高は現在高となるよう財政運営を行っていく方針である。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D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D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D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千円のみ積立てている。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現在、施設の統廃合を含む公共施設再配置計画を進めている段階であり、施設廃止にかかる繰上償還が発生した場合に対応するため、現在の基金残高は確保しておく方針である。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D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人口の減少に加え、大企業や商業集積地域がない等の要因により財政基盤が弱く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と類似団体より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ポイント上回っているものの経年の変動はない。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緊急に必要な事業の峻別や投資的経費の抑制</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歳出の徹底的な見直しを実施するとともに、税収の徴収率向上及びふるさと納税の推進等による歳入確保の一層の推進を図り、財政の健全化に努める。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類似団体の平均値との比較では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％下回っているが、愛媛県平均と比べると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％上回っている。社会保障関係経費の増加は顕著で、特に生活保護費及び老人福祉費が増加している。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事務事業の見直しを更に進めるとともに、全ての事務事業の優先度を厳しく点検し、優先度の低い事務事業について計画的に廃止・縮小を進め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公共施設の再配置計画に基づく施設の統廃合を進め、物件費、維持補修費、補助費といった</a:t>
          </a:r>
          <a:r>
            <a:rPr kumimoji="1" lang="ja-JP" altLang="ja-JP" sz="1100">
              <a:solidFill>
                <a:schemeClr val="dk1"/>
              </a:solidFill>
              <a:effectLst/>
              <a:latin typeface="+mn-lt"/>
              <a:ea typeface="+mn-ea"/>
              <a:cs typeface="+mn-cs"/>
            </a:rPr>
            <a:t>経常経費の削減を図り、現在の水準よりさらに改善に努める。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89746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7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53552</xdr:rowOff>
    </xdr:from>
    <xdr:to>
      <xdr:col>19</xdr:col>
      <xdr:colOff>133350</xdr:colOff>
      <xdr:row>60</xdr:row>
      <xdr:rowOff>89746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4055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53552</xdr:rowOff>
    </xdr:from>
    <xdr:to>
      <xdr:col>15</xdr:col>
      <xdr:colOff>82550</xdr:colOff>
      <xdr:row>60</xdr:row>
      <xdr:rowOff>97790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4055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60</xdr:row>
      <xdr:rowOff>97790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721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55473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2752</xdr:rowOff>
    </xdr:from>
    <xdr:to>
      <xdr:col>15</xdr:col>
      <xdr:colOff>133350</xdr:colOff>
      <xdr:row>60</xdr:row>
      <xdr:rowOff>104352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34,746</a:t>
          </a:r>
          <a:r>
            <a:rPr kumimoji="1" lang="ja-JP" altLang="ja-JP" sz="1100">
              <a:solidFill>
                <a:schemeClr val="dk1"/>
              </a:solidFill>
              <a:effectLst/>
              <a:latin typeface="+mn-lt"/>
              <a:ea typeface="+mn-ea"/>
              <a:cs typeface="+mn-cs"/>
            </a:rPr>
            <a:t>円下回っているが、愛媛県平均と比較すると</a:t>
          </a:r>
          <a:r>
            <a:rPr kumimoji="1" lang="en-US" altLang="ja-JP" sz="1100">
              <a:solidFill>
                <a:schemeClr val="dk1"/>
              </a:solidFill>
              <a:effectLst/>
              <a:latin typeface="+mn-lt"/>
              <a:ea typeface="+mn-ea"/>
              <a:cs typeface="+mn-cs"/>
            </a:rPr>
            <a:t>8,123</a:t>
          </a:r>
          <a:r>
            <a:rPr kumimoji="1" lang="ja-JP" altLang="ja-JP" sz="1100">
              <a:solidFill>
                <a:schemeClr val="dk1"/>
              </a:solidFill>
              <a:effectLst/>
              <a:latin typeface="+mn-lt"/>
              <a:ea typeface="+mn-ea"/>
              <a:cs typeface="+mn-cs"/>
            </a:rPr>
            <a:t>円上回っている。その主な要因は主に物件費・補助費にあり、保有する公共施設数が多く、その維持管理に費用がかかっていること、及び経常的な補助費の削減が進まないためである。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今後の抑制を図るため、予算編成時から厳密な事務事業の選別に務め、特に公共施設の更新等、後年度に多額の物件費を生じる案件については、慎重な判断を行うように努める。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補助費についても、改めて補助金等審議会を立ち上げ、補助金交付の基準を抜本的に見直すことにより歳出抑制を行う。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9827</xdr:rowOff>
    </xdr:from>
    <xdr:to>
      <xdr:col>23</xdr:col>
      <xdr:colOff>133350</xdr:colOff>
      <xdr:row>82</xdr:row>
      <xdr:rowOff>102172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68727"/>
          <a:ext cx="838200" cy="9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40182</xdr:rowOff>
    </xdr:from>
    <xdr:to>
      <xdr:col>19</xdr:col>
      <xdr:colOff>133350</xdr:colOff>
      <xdr:row>82</xdr:row>
      <xdr:rowOff>102172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9082"/>
          <a:ext cx="889000" cy="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40182</xdr:rowOff>
    </xdr:from>
    <xdr:to>
      <xdr:col>15</xdr:col>
      <xdr:colOff>82550</xdr:colOff>
      <xdr:row>82</xdr:row>
      <xdr:rowOff>46963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9908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92149</xdr:rowOff>
    </xdr:from>
    <xdr:to>
      <xdr:col>11</xdr:col>
      <xdr:colOff>31750</xdr:colOff>
      <xdr:row>82</xdr:row>
      <xdr:rowOff>46963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79599"/>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130477</xdr:rowOff>
    </xdr:from>
    <xdr:to>
      <xdr:col>23</xdr:col>
      <xdr:colOff>184150</xdr:colOff>
      <xdr:row>82</xdr:row>
      <xdr:rowOff>60627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147004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51372</xdr:rowOff>
    </xdr:from>
    <xdr:to>
      <xdr:col>19</xdr:col>
      <xdr:colOff>184150</xdr:colOff>
      <xdr:row>82</xdr:row>
      <xdr:rowOff>152972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163149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160832</xdr:rowOff>
    </xdr:from>
    <xdr:to>
      <xdr:col>15</xdr:col>
      <xdr:colOff>133350</xdr:colOff>
      <xdr:row>82</xdr:row>
      <xdr:rowOff>90982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101159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167613</xdr:rowOff>
    </xdr:from>
    <xdr:to>
      <xdr:col>11</xdr:col>
      <xdr:colOff>82550</xdr:colOff>
      <xdr:row>82</xdr:row>
      <xdr:rowOff>97763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107940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2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41349</xdr:rowOff>
    </xdr:from>
    <xdr:to>
      <xdr:col>7</xdr:col>
      <xdr:colOff>31750</xdr:colOff>
      <xdr:row>81</xdr:row>
      <xdr:rowOff>142949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153126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全国市平均より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ポイント下回っており、類似団体平均と比べても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今後とも各種手当の総点検による縮減、特に働き方改革による時間外勤務手当の縮減努力を行うともに、地域の民間企業等の平均給与の状況を踏まえ、給与の適正化に努める。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85</xdr:row>
      <xdr:rowOff>168487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4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13123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134214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58014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133773</xdr:rowOff>
    </xdr:from>
    <xdr:to>
      <xdr:col>73</xdr:col>
      <xdr:colOff>44450</xdr:colOff>
      <xdr:row>86</xdr:row>
      <xdr:rowOff>63923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74100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人下回っているが、愛媛県平均と比較すると</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人上回っている。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次伊予市定員適正化計画（平成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人の削減を行い、適正人員数に達したとの判断から、平成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ほぼ同数を維持する計画としている。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今後住民サービスの低下を招かないよう適性な定員管理に努める。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86058</xdr:rowOff>
    </xdr:from>
    <xdr:to>
      <xdr:col>81</xdr:col>
      <xdr:colOff>44450</xdr:colOff>
      <xdr:row>61</xdr:row>
      <xdr:rowOff>96399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4450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42394</xdr:rowOff>
    </xdr:from>
    <xdr:to>
      <xdr:col>77</xdr:col>
      <xdr:colOff>44450</xdr:colOff>
      <xdr:row>61</xdr:row>
      <xdr:rowOff>86058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0084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42394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9165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33201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675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45599</xdr:rowOff>
    </xdr:from>
    <xdr:to>
      <xdr:col>81</xdr:col>
      <xdr:colOff>95250</xdr:colOff>
      <xdr:row>61</xdr:row>
      <xdr:rowOff>147199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62126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35258</xdr:rowOff>
    </xdr:from>
    <xdr:to>
      <xdr:col>77</xdr:col>
      <xdr:colOff>95250</xdr:colOff>
      <xdr:row>61</xdr:row>
      <xdr:rowOff>136858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147035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6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163044</xdr:rowOff>
    </xdr:from>
    <xdr:to>
      <xdr:col>73</xdr:col>
      <xdr:colOff>44450</xdr:colOff>
      <xdr:row>61</xdr:row>
      <xdr:rowOff>93194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103371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1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94178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129722</xdr:rowOff>
    </xdr:from>
    <xdr:to>
      <xdr:col>64</xdr:col>
      <xdr:colOff>152400</xdr:colOff>
      <xdr:row>61</xdr:row>
      <xdr:rowOff>59872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70049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合併特例債・臨時財政対策債以外の市債の償還が進んでいるため、実質公債費負担比率は改善しているが、新市建設計画の進捗に伴い比率の上昇</a:t>
          </a:r>
          <a:r>
            <a:rPr kumimoji="1" lang="ja-JP" altLang="en-US" sz="1100">
              <a:solidFill>
                <a:schemeClr val="dk1"/>
              </a:solidFill>
              <a:effectLst/>
              <a:latin typeface="+mn-lt"/>
              <a:ea typeface="+mn-ea"/>
              <a:cs typeface="+mn-cs"/>
            </a:rPr>
            <a:t>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そのうち高齢者福祉施設建設関連の債務負担行為が終了したことや、標準税収入額等の若干の改善から、昨年度と比較すると</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改善した。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167322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3349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146067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31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37</xdr:row>
      <xdr:rowOff>20003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395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52176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6365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80328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958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116522</xdr:rowOff>
    </xdr:from>
    <xdr:to>
      <xdr:col>77</xdr:col>
      <xdr:colOff>95250</xdr:colOff>
      <xdr:row>37</xdr:row>
      <xdr:rowOff>46672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56849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おり高い比率となっている。これは新</a:t>
          </a:r>
          <a:r>
            <a:rPr kumimoji="1" lang="ja-JP" altLang="ja-JP" sz="1100">
              <a:solidFill>
                <a:schemeClr val="dk1"/>
              </a:solidFill>
              <a:effectLst/>
              <a:latin typeface="+mn-lt"/>
              <a:ea typeface="+mn-ea"/>
              <a:cs typeface="+mn-cs"/>
            </a:rPr>
            <a:t>市建設計画に定める大型施設整備事業実施に伴い新規の地方債発行が増加し</a:t>
          </a:r>
          <a:r>
            <a:rPr kumimoji="1" lang="ja-JP" altLang="en-US" sz="1100">
              <a:solidFill>
                <a:schemeClr val="dk1"/>
              </a:solidFill>
              <a:effectLst/>
              <a:latin typeface="+mn-lt"/>
              <a:ea typeface="+mn-ea"/>
              <a:cs typeface="+mn-cs"/>
            </a:rPr>
            <a:t>ていることによる。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然しながら、前年度との比較では</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％と改善しており、利率の高い地方債の償還が順次終了していること、</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、事業費の見直しに伴い歳出規模の抑制に努めたことにより</a:t>
          </a:r>
          <a:r>
            <a:rPr kumimoji="1" lang="ja-JP" altLang="ja-JP" sz="1100">
              <a:solidFill>
                <a:schemeClr val="dk1"/>
              </a:solidFill>
              <a:effectLst/>
              <a:latin typeface="+mn-lt"/>
              <a:ea typeface="+mn-ea"/>
              <a:cs typeface="+mn-cs"/>
            </a:rPr>
            <a:t>財政調整基金の取崩しを行</a:t>
          </a:r>
          <a:r>
            <a:rPr kumimoji="1" lang="ja-JP" altLang="en-US" sz="1100">
              <a:solidFill>
                <a:schemeClr val="dk1"/>
              </a:solidFill>
              <a:effectLst/>
              <a:latin typeface="+mn-lt"/>
              <a:ea typeface="+mn-ea"/>
              <a:cs typeface="+mn-cs"/>
            </a:rPr>
            <a:t>わなかったこと等によるものである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今後事業の実施にあ</a:t>
          </a:r>
          <a:r>
            <a:rPr kumimoji="1" lang="ja-JP" altLang="en-US" sz="1100">
              <a:solidFill>
                <a:schemeClr val="dk1"/>
              </a:solidFill>
              <a:effectLst/>
              <a:latin typeface="+mn-lt"/>
              <a:ea typeface="+mn-ea"/>
              <a:cs typeface="+mn-cs"/>
            </a:rPr>
            <a:t>っても</a:t>
          </a:r>
          <a:r>
            <a:rPr kumimoji="1" lang="ja-JP" altLang="ja-JP" sz="1100">
              <a:solidFill>
                <a:schemeClr val="dk1"/>
              </a:solidFill>
              <a:effectLst/>
              <a:latin typeface="+mn-lt"/>
              <a:ea typeface="+mn-ea"/>
              <a:cs typeface="+mn-cs"/>
            </a:rPr>
            <a:t>、事業内容精査の上、後世への負担を軽減するよう歳出規模の抑制に努める。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18098</xdr:rowOff>
    </xdr:from>
    <xdr:to>
      <xdr:col>81</xdr:col>
      <xdr:colOff>44450</xdr:colOff>
      <xdr:row>15</xdr:row>
      <xdr:rowOff>36195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8984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27026</xdr:rowOff>
    </xdr:from>
    <xdr:to>
      <xdr:col>77</xdr:col>
      <xdr:colOff>44450</xdr:colOff>
      <xdr:row>15</xdr:row>
      <xdr:rowOff>36195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598776"/>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168072</xdr:rowOff>
    </xdr:from>
    <xdr:to>
      <xdr:col>72</xdr:col>
      <xdr:colOff>203200</xdr:colOff>
      <xdr:row>15</xdr:row>
      <xdr:rowOff>27026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6837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168072</xdr:rowOff>
    </xdr:from>
    <xdr:to>
      <xdr:col>68</xdr:col>
      <xdr:colOff>152400</xdr:colOff>
      <xdr:row>15</xdr:row>
      <xdr:rowOff>2172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6837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110825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51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156845</xdr:rowOff>
    </xdr:from>
    <xdr:to>
      <xdr:col>77</xdr:col>
      <xdr:colOff>95250</xdr:colOff>
      <xdr:row>15</xdr:row>
      <xdr:rowOff>86995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71772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4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147676</xdr:rowOff>
    </xdr:from>
    <xdr:to>
      <xdr:col>73</xdr:col>
      <xdr:colOff>44450</xdr:colOff>
      <xdr:row>15</xdr:row>
      <xdr:rowOff>77826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62603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117272</xdr:rowOff>
    </xdr:from>
    <xdr:to>
      <xdr:col>68</xdr:col>
      <xdr:colOff>203200</xdr:colOff>
      <xdr:row>15</xdr:row>
      <xdr:rowOff>47422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122822</xdr:rowOff>
    </xdr:from>
    <xdr:to>
      <xdr:col>64</xdr:col>
      <xdr:colOff>152400</xdr:colOff>
      <xdr:row>15</xdr:row>
      <xdr:rowOff>52972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63149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9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ポイント、愛媛県平均との比較では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ポイントと、それぞれ</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回っている。新規採用を控えるとともに、退職者不補充により職員数を削減して</a:t>
          </a:r>
          <a:r>
            <a:rPr kumimoji="1" lang="ja-JP" altLang="en-US" sz="1100">
              <a:solidFill>
                <a:schemeClr val="dk1"/>
              </a:solidFill>
              <a:effectLst/>
              <a:latin typeface="+mn-lt"/>
              <a:ea typeface="+mn-ea"/>
              <a:cs typeface="+mn-cs"/>
            </a:rPr>
            <a:t>人件費の抑制に努めてきた</a:t>
          </a:r>
          <a:r>
            <a:rPr kumimoji="1" lang="ja-JP" altLang="ja-JP" sz="1100">
              <a:solidFill>
                <a:schemeClr val="dk1"/>
              </a:solidFill>
              <a:effectLst/>
              <a:latin typeface="+mn-lt"/>
              <a:ea typeface="+mn-ea"/>
              <a:cs typeface="+mn-cs"/>
            </a:rPr>
            <a:t>が、事務量の増加に伴い時間外勤務手当</a:t>
          </a:r>
          <a:r>
            <a:rPr kumimoji="1" lang="ja-JP" altLang="en-US" sz="1100">
              <a:solidFill>
                <a:schemeClr val="dk1"/>
              </a:solidFill>
              <a:effectLst/>
              <a:latin typeface="+mn-lt"/>
              <a:ea typeface="+mn-ea"/>
              <a:cs typeface="+mn-cs"/>
            </a:rPr>
            <a:t>は減になったものの、臨時職員を正規職員に置き換えたこと等により</a:t>
          </a:r>
          <a:r>
            <a:rPr kumimoji="1" lang="ja-JP" altLang="ja-JP" sz="1100">
              <a:solidFill>
                <a:schemeClr val="dk1"/>
              </a:solidFill>
              <a:effectLst/>
              <a:latin typeface="+mn-lt"/>
              <a:ea typeface="+mn-ea"/>
              <a:cs typeface="+mn-cs"/>
            </a:rPr>
            <a:t>増加傾向にある。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適正</a:t>
          </a:r>
          <a:r>
            <a:rPr kumimoji="1" lang="ja-JP" altLang="ja-JP" sz="1100">
              <a:solidFill>
                <a:schemeClr val="dk1"/>
              </a:solidFill>
              <a:effectLst/>
              <a:latin typeface="+mn-lt"/>
              <a:ea typeface="+mn-ea"/>
              <a:cs typeface="+mn-cs"/>
            </a:rPr>
            <a:t>な人員管理に努め、各種手当を含めた人件費抑制に繋げていくよう努める。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37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愛媛県平均との比較でも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が、昨年度と比較すると</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ポイント大きく改善している。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全庁を挙げて財政改革に取り組み、事業ごとの事務費の無駄の削減を積上げた結果によるものである。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しかし、臨時職員賃金の削減には至らず、</a:t>
          </a:r>
          <a:r>
            <a:rPr kumimoji="1" lang="ja-JP" altLang="ja-JP" sz="1100">
              <a:solidFill>
                <a:schemeClr val="dk1"/>
              </a:solidFill>
              <a:effectLst/>
              <a:latin typeface="+mn-lt"/>
              <a:ea typeface="+mn-ea"/>
              <a:cs typeface="+mn-cs"/>
            </a:rPr>
            <a:t>また、公共施設の維持管理に多額の経費がかかっている。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今後は民間でも実施可能な業務の民間委託による経費の</a:t>
          </a:r>
          <a:r>
            <a:rPr kumimoji="1" lang="ja-JP" altLang="en-US" sz="1100">
              <a:solidFill>
                <a:schemeClr val="dk1"/>
              </a:solidFill>
              <a:effectLst/>
              <a:latin typeface="+mn-lt"/>
              <a:ea typeface="+mn-ea"/>
              <a:cs typeface="+mn-cs"/>
            </a:rPr>
            <a:t>圧縮</a:t>
          </a:r>
          <a:r>
            <a:rPr kumimoji="1" lang="ja-JP" altLang="ja-JP" sz="1100">
              <a:solidFill>
                <a:schemeClr val="dk1"/>
              </a:solidFill>
              <a:effectLst/>
              <a:latin typeface="+mn-lt"/>
              <a:ea typeface="+mn-ea"/>
              <a:cs typeface="+mn-cs"/>
            </a:rPr>
            <a:t>を図るとともに、より一層事務事業の見直し等により歳出の抑制に努める。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21</xdr:row>
      <xdr:rowOff>80736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54614"/>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132443</xdr:rowOff>
    </xdr:from>
    <xdr:to>
      <xdr:col>78</xdr:col>
      <xdr:colOff>69850</xdr:colOff>
      <xdr:row>21</xdr:row>
      <xdr:rowOff>80736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561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132443</xdr:rowOff>
    </xdr:from>
    <xdr:to>
      <xdr:col>73</xdr:col>
      <xdr:colOff>180975</xdr:colOff>
      <xdr:row>21</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61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21</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9814"/>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29936</xdr:rowOff>
    </xdr:from>
    <xdr:to>
      <xdr:col>78</xdr:col>
      <xdr:colOff>120650</xdr:colOff>
      <xdr:row>21</xdr:row>
      <xdr:rowOff>131536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116313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1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81643</xdr:rowOff>
    </xdr:from>
    <xdr:to>
      <xdr:col>74</xdr:col>
      <xdr:colOff>31750</xdr:colOff>
      <xdr:row>21</xdr:row>
      <xdr:rowOff>11793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168020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146957</xdr:rowOff>
    </xdr:from>
    <xdr:to>
      <xdr:col>69</xdr:col>
      <xdr:colOff>142875</xdr:colOff>
      <xdr:row>21</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61884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ポイント、愛媛県平均と比べると</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ポイントそれぞれ低くなっているるものの年々増加しており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今後も増加傾向にあると考えられる。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生活困窮者、高齢者、児童、心身障害者等に対する支援については、サービスの低下をもたらすことなく適正な経費の支出に努めることで、財政を圧迫する上昇傾向に歯止めをかけるよう努める。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58965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798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26307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700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99785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668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91622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668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24692</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87284</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152599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ポイント下回っており、愛媛県平均より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ポイント下回っているが、前年度比較では増加している現状である。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繰出金については、国民健康保険特別会計において、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愛媛県</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保険者</a:t>
          </a:r>
          <a:r>
            <a:rPr kumimoji="1" lang="ja-JP" altLang="en-US" sz="1100">
              <a:solidFill>
                <a:schemeClr val="dk1"/>
              </a:solidFill>
              <a:effectLst/>
              <a:latin typeface="+mn-lt"/>
              <a:ea typeface="+mn-ea"/>
              <a:cs typeface="+mn-cs"/>
            </a:rPr>
            <a:t>に加わり、</a:t>
          </a:r>
          <a:r>
            <a:rPr kumimoji="1" lang="ja-JP" altLang="ja-JP" sz="1100">
              <a:solidFill>
                <a:schemeClr val="dk1"/>
              </a:solidFill>
              <a:effectLst/>
              <a:latin typeface="+mn-lt"/>
              <a:ea typeface="+mn-ea"/>
              <a:cs typeface="+mn-cs"/>
            </a:rPr>
            <a:t>財政運営の責任主体となることから、今後の動向を注視しつつ適正化に努めるとともに、保険税率の適正化を図り普通会計の赤字補てんを減らしていくように努める。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また下水道事業においては、経費を削減するとともに、独立採算の原則に立ち返った料金設定により健全化を図る。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2903</xdr:rowOff>
    </xdr:from>
    <xdr:to>
      <xdr:col>82</xdr:col>
      <xdr:colOff>107950</xdr:colOff>
      <xdr:row>54</xdr:row>
      <xdr:rowOff>74749</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5671800" y="926120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74749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2873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42091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893800" y="92873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42091</xdr:rowOff>
    </xdr:from>
    <xdr:to>
      <xdr:col>69</xdr:col>
      <xdr:colOff>92075</xdr:colOff>
      <xdr:row>56</xdr:row>
      <xdr:rowOff>25763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30039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123553</xdr:rowOff>
    </xdr:from>
    <xdr:to>
      <xdr:col>82</xdr:col>
      <xdr:colOff>158750</xdr:colOff>
      <xdr:row>54</xdr:row>
      <xdr:rowOff>53703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2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32130</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11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23949</xdr:rowOff>
    </xdr:from>
    <xdr:to>
      <xdr:col>78</xdr:col>
      <xdr:colOff>120650</xdr:colOff>
      <xdr:row>54</xdr:row>
      <xdr:rowOff>125549</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135726</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05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162741</xdr:rowOff>
    </xdr:from>
    <xdr:to>
      <xdr:col>69</xdr:col>
      <xdr:colOff>142875</xdr:colOff>
      <xdr:row>54</xdr:row>
      <xdr:rowOff>92891</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2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103068</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01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ポイント、愛媛県平均より</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ポイント、それぞれ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上回っている。市の補助する各種団体への補助金が近年多額になっている上に、既得権化しているものに対する削減が、なかなか進んでいない現状である。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年度には、改めて補助金等審議会を立ち上げ、補助金交付の基準を抜本的に見直すこととしている。そこで</a:t>
          </a:r>
          <a:r>
            <a:rPr kumimoji="1" lang="ja-JP" altLang="ja-JP" sz="1100">
              <a:solidFill>
                <a:schemeClr val="dk1"/>
              </a:solidFill>
              <a:effectLst/>
              <a:latin typeface="+mn-lt"/>
              <a:ea typeface="+mn-ea"/>
              <a:cs typeface="+mn-cs"/>
            </a:rPr>
            <a:t>対象団体の活動内容も再精査を行い、必要性の低い補助金は見直し、廃止を行う。</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また一部事務組合の事業内容についても事前の精査に努める。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13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135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049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854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市町合併後、</a:t>
          </a:r>
          <a:r>
            <a:rPr kumimoji="1" lang="ja-JP" altLang="en-US" sz="1100">
              <a:solidFill>
                <a:schemeClr val="dk1"/>
              </a:solidFill>
              <a:effectLst/>
              <a:latin typeface="+mn-lt"/>
              <a:ea typeface="+mn-ea"/>
              <a:cs typeface="+mn-cs"/>
            </a:rPr>
            <a:t>低金利かつ償還期間の長い地方債を活用してきたため、単年での</a:t>
          </a:r>
          <a:r>
            <a:rPr kumimoji="1" lang="ja-JP" altLang="ja-JP" sz="1100">
              <a:solidFill>
                <a:schemeClr val="dk1"/>
              </a:solidFill>
              <a:effectLst/>
              <a:latin typeface="+mn-lt"/>
              <a:ea typeface="+mn-ea"/>
              <a:cs typeface="+mn-cs"/>
            </a:rPr>
            <a:t>地方債償還額は減少傾向にある。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新市建設計画実施により、本庁舎、給食センターをはじめとした大型建設事業が実施されたため、今後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年度をピークに</a:t>
          </a:r>
          <a:r>
            <a:rPr kumimoji="1" lang="ja-JP" altLang="ja-JP" sz="1100">
              <a:solidFill>
                <a:schemeClr val="dk1"/>
              </a:solidFill>
              <a:effectLst/>
              <a:latin typeface="+mn-lt"/>
              <a:ea typeface="+mn-ea"/>
              <a:cs typeface="+mn-cs"/>
            </a:rPr>
            <a:t>増加が見込まれる。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大型建設事業の実施にあたっては、市民ニーズを的確に把握し内容を精査した事業実施に努める。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123190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8009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117475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800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136525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04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136525</xdr:rowOff>
    </xdr:from>
    <xdr:to>
      <xdr:col>11</xdr:col>
      <xdr:colOff>9525</xdr:colOff>
      <xdr:row>74</xdr:row>
      <xdr:rowOff>151765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238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152417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85725</xdr:rowOff>
    </xdr:from>
    <xdr:to>
      <xdr:col>11</xdr:col>
      <xdr:colOff>60325</xdr:colOff>
      <xdr:row>75</xdr:row>
      <xdr:rowOff>15875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26052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100965</xdr:rowOff>
    </xdr:from>
    <xdr:to>
      <xdr:col>6</xdr:col>
      <xdr:colOff>171450</xdr:colOff>
      <xdr:row>75</xdr:row>
      <xdr:rowOff>31115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41292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、愛媛県平均との比較では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上回っており、悪化の傾向が強い。これは近年の物件費に関する指標の悪化が影響している。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当初予算の編成などを通じて、全庁的な取組により悪化傾向に歯止めをかけることが急務である。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62230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16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62230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24130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39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58420</xdr:rowOff>
    </xdr:from>
    <xdr:to>
      <xdr:col>69</xdr:col>
      <xdr:colOff>92075</xdr:colOff>
      <xdr:row>78</xdr:row>
      <xdr:rowOff>24130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60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xdr:rowOff>
    </xdr:from>
    <xdr:to>
      <xdr:col>78</xdr:col>
      <xdr:colOff>120650</xdr:colOff>
      <xdr:row>78</xdr:row>
      <xdr:rowOff>113030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87147</xdr:rowOff>
    </xdr:from>
    <xdr:to>
      <xdr:col>29</xdr:col>
      <xdr:colOff>127000</xdr:colOff>
      <xdr:row>17</xdr:row>
      <xdr:rowOff>125781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49422"/>
          <a:ext cx="6477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87147</xdr:rowOff>
    </xdr:from>
    <xdr:to>
      <xdr:col>26</xdr:col>
      <xdr:colOff>50800</xdr:colOff>
      <xdr:row>17</xdr:row>
      <xdr:rowOff>98285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9422"/>
          <a:ext cx="698500" cy="1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98285</xdr:rowOff>
    </xdr:from>
    <xdr:to>
      <xdr:col>22</xdr:col>
      <xdr:colOff>114300</xdr:colOff>
      <xdr:row>17</xdr:row>
      <xdr:rowOff>141910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60560"/>
          <a:ext cx="698500" cy="4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141910</xdr:rowOff>
    </xdr:from>
    <xdr:to>
      <xdr:col>18</xdr:col>
      <xdr:colOff>177800</xdr:colOff>
      <xdr:row>18</xdr:row>
      <xdr:rowOff>67678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4185"/>
          <a:ext cx="698500" cy="9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74981</xdr:rowOff>
    </xdr:from>
    <xdr:to>
      <xdr:col>29</xdr:col>
      <xdr:colOff>177800</xdr:colOff>
      <xdr:row>18</xdr:row>
      <xdr:rowOff>5131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47058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36347</xdr:rowOff>
    </xdr:from>
    <xdr:to>
      <xdr:col>26</xdr:col>
      <xdr:colOff>101600</xdr:colOff>
      <xdr:row>17</xdr:row>
      <xdr:rowOff>137947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122724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8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47485</xdr:rowOff>
    </xdr:from>
    <xdr:to>
      <xdr:col>22</xdr:col>
      <xdr:colOff>165100</xdr:colOff>
      <xdr:row>17</xdr:row>
      <xdr:rowOff>149085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133862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91110</xdr:rowOff>
    </xdr:from>
    <xdr:to>
      <xdr:col>19</xdr:col>
      <xdr:colOff>38100</xdr:colOff>
      <xdr:row>18</xdr:row>
      <xdr:rowOff>21260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16878</xdr:rowOff>
    </xdr:from>
    <xdr:to>
      <xdr:col>15</xdr:col>
      <xdr:colOff>101600</xdr:colOff>
      <xdr:row>18</xdr:row>
      <xdr:rowOff>118478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0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103255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266739</xdr:rowOff>
    </xdr:from>
    <xdr:to>
      <xdr:col>29</xdr:col>
      <xdr:colOff>127000</xdr:colOff>
      <xdr:row>37</xdr:row>
      <xdr:rowOff>275169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91439"/>
          <a:ext cx="647700" cy="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272559</xdr:rowOff>
    </xdr:from>
    <xdr:to>
      <xdr:col>26</xdr:col>
      <xdr:colOff>50800</xdr:colOff>
      <xdr:row>37</xdr:row>
      <xdr:rowOff>275169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397259"/>
          <a:ext cx="698500" cy="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256594</xdr:rowOff>
    </xdr:from>
    <xdr:to>
      <xdr:col>22</xdr:col>
      <xdr:colOff>114300</xdr:colOff>
      <xdr:row>37</xdr:row>
      <xdr:rowOff>272559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381294"/>
          <a:ext cx="698500" cy="1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237199</xdr:rowOff>
    </xdr:from>
    <xdr:to>
      <xdr:col>18</xdr:col>
      <xdr:colOff>177800</xdr:colOff>
      <xdr:row>37</xdr:row>
      <xdr:rowOff>256594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61899"/>
          <a:ext cx="698500" cy="1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215939</xdr:rowOff>
    </xdr:from>
    <xdr:to>
      <xdr:col>29</xdr:col>
      <xdr:colOff>177800</xdr:colOff>
      <xdr:row>37</xdr:row>
      <xdr:rowOff>317539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4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224369</xdr:rowOff>
    </xdr:from>
    <xdr:to>
      <xdr:col>26</xdr:col>
      <xdr:colOff>101600</xdr:colOff>
      <xdr:row>37</xdr:row>
      <xdr:rowOff>325969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4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310746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3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221759</xdr:rowOff>
    </xdr:from>
    <xdr:to>
      <xdr:col>22</xdr:col>
      <xdr:colOff>165100</xdr:colOff>
      <xdr:row>37</xdr:row>
      <xdr:rowOff>323359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46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308136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205794</xdr:rowOff>
    </xdr:from>
    <xdr:to>
      <xdr:col>19</xdr:col>
      <xdr:colOff>38100</xdr:colOff>
      <xdr:row>37</xdr:row>
      <xdr:rowOff>307394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3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292171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186399</xdr:rowOff>
    </xdr:from>
    <xdr:to>
      <xdr:col>15</xdr:col>
      <xdr:colOff>101600</xdr:colOff>
      <xdr:row>37</xdr:row>
      <xdr:rowOff>287999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1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18694</xdr:rowOff>
    </xdr:from>
    <xdr:to>
      <xdr:col>24</xdr:col>
      <xdr:colOff>63500</xdr:colOff>
      <xdr:row>36</xdr:row>
      <xdr:rowOff>51740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0894"/>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51740</xdr:rowOff>
    </xdr:from>
    <xdr:to>
      <xdr:col>19</xdr:col>
      <xdr:colOff>177800</xdr:colOff>
      <xdr:row>36</xdr:row>
      <xdr:rowOff>62649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3940"/>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62649</xdr:rowOff>
    </xdr:from>
    <xdr:to>
      <xdr:col>15</xdr:col>
      <xdr:colOff>50800</xdr:colOff>
      <xdr:row>36</xdr:row>
      <xdr:rowOff>64897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484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64897</xdr:rowOff>
    </xdr:from>
    <xdr:to>
      <xdr:col>10</xdr:col>
      <xdr:colOff>114300</xdr:colOff>
      <xdr:row>36</xdr:row>
      <xdr:rowOff>91402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7097"/>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139344</xdr:rowOff>
    </xdr:from>
    <xdr:to>
      <xdr:col>24</xdr:col>
      <xdr:colOff>114300</xdr:colOff>
      <xdr:row>36</xdr:row>
      <xdr:rowOff>69494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117771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940</xdr:rowOff>
    </xdr:from>
    <xdr:to>
      <xdr:col>20</xdr:col>
      <xdr:colOff>38100</xdr:colOff>
      <xdr:row>36</xdr:row>
      <xdr:rowOff>102540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93667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11849</xdr:rowOff>
    </xdr:from>
    <xdr:to>
      <xdr:col>15</xdr:col>
      <xdr:colOff>101600</xdr:colOff>
      <xdr:row>36</xdr:row>
      <xdr:rowOff>113449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104576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7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14097</xdr:rowOff>
    </xdr:from>
    <xdr:to>
      <xdr:col>10</xdr:col>
      <xdr:colOff>165100</xdr:colOff>
      <xdr:row>36</xdr:row>
      <xdr:rowOff>115697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106824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40602</xdr:rowOff>
    </xdr:from>
    <xdr:to>
      <xdr:col>6</xdr:col>
      <xdr:colOff>38100</xdr:colOff>
      <xdr:row>36</xdr:row>
      <xdr:rowOff>142202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133329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79654</xdr:rowOff>
    </xdr:from>
    <xdr:to>
      <xdr:col>24</xdr:col>
      <xdr:colOff>63500</xdr:colOff>
      <xdr:row>56</xdr:row>
      <xdr:rowOff>66053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09404"/>
          <a:ext cx="838200" cy="1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79654</xdr:rowOff>
    </xdr:from>
    <xdr:to>
      <xdr:col>19</xdr:col>
      <xdr:colOff>177800</xdr:colOff>
      <xdr:row>55</xdr:row>
      <xdr:rowOff>157061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09404"/>
          <a:ext cx="889000" cy="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146876</xdr:rowOff>
    </xdr:from>
    <xdr:to>
      <xdr:col>15</xdr:col>
      <xdr:colOff>50800</xdr:colOff>
      <xdr:row>55</xdr:row>
      <xdr:rowOff>157061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76626"/>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146876</xdr:rowOff>
    </xdr:from>
    <xdr:to>
      <xdr:col>10</xdr:col>
      <xdr:colOff>114300</xdr:colOff>
      <xdr:row>56</xdr:row>
      <xdr:rowOff>146418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76626"/>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15253</xdr:rowOff>
    </xdr:from>
    <xdr:to>
      <xdr:col>24</xdr:col>
      <xdr:colOff>114300</xdr:colOff>
      <xdr:row>56</xdr:row>
      <xdr:rowOff>116853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28854</xdr:rowOff>
    </xdr:from>
    <xdr:to>
      <xdr:col>20</xdr:col>
      <xdr:colOff>38100</xdr:colOff>
      <xdr:row>55</xdr:row>
      <xdr:rowOff>130454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146981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106261</xdr:rowOff>
    </xdr:from>
    <xdr:to>
      <xdr:col>15</xdr:col>
      <xdr:colOff>101600</xdr:colOff>
      <xdr:row>56</xdr:row>
      <xdr:rowOff>36411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52938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1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96076</xdr:rowOff>
    </xdr:from>
    <xdr:to>
      <xdr:col>10</xdr:col>
      <xdr:colOff>165100</xdr:colOff>
      <xdr:row>56</xdr:row>
      <xdr:rowOff>26226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42753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95618</xdr:rowOff>
    </xdr:from>
    <xdr:to>
      <xdr:col>6</xdr:col>
      <xdr:colOff>38100</xdr:colOff>
      <xdr:row>57</xdr:row>
      <xdr:rowOff>25768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845</xdr:rowOff>
    </xdr:from>
    <xdr:to>
      <xdr:col>24</xdr:col>
      <xdr:colOff>63500</xdr:colOff>
      <xdr:row>79</xdr:row>
      <xdr:rowOff>13875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45395"/>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845</xdr:rowOff>
    </xdr:from>
    <xdr:to>
      <xdr:col>19</xdr:col>
      <xdr:colOff>177800</xdr:colOff>
      <xdr:row>79</xdr:row>
      <xdr:rowOff>9189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4539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9189</xdr:rowOff>
    </xdr:from>
    <xdr:to>
      <xdr:col>15</xdr:col>
      <xdr:colOff>50800</xdr:colOff>
      <xdr:row>79</xdr:row>
      <xdr:rowOff>9913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5373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7017</xdr:rowOff>
    </xdr:from>
    <xdr:to>
      <xdr:col>10</xdr:col>
      <xdr:colOff>114300</xdr:colOff>
      <xdr:row>79</xdr:row>
      <xdr:rowOff>9913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515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134525</xdr:rowOff>
    </xdr:from>
    <xdr:to>
      <xdr:col>24</xdr:col>
      <xdr:colOff>114300</xdr:colOff>
      <xdr:row>79</xdr:row>
      <xdr:rowOff>64675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49452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121495</xdr:rowOff>
    </xdr:from>
    <xdr:to>
      <xdr:col>20</xdr:col>
      <xdr:colOff>38100</xdr:colOff>
      <xdr:row>79</xdr:row>
      <xdr:rowOff>51645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42772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129839</xdr:rowOff>
    </xdr:from>
    <xdr:to>
      <xdr:col>15</xdr:col>
      <xdr:colOff>101600</xdr:colOff>
      <xdr:row>79</xdr:row>
      <xdr:rowOff>59989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51116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130563</xdr:rowOff>
    </xdr:from>
    <xdr:to>
      <xdr:col>10</xdr:col>
      <xdr:colOff>165100</xdr:colOff>
      <xdr:row>79</xdr:row>
      <xdr:rowOff>60713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51840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127667</xdr:rowOff>
    </xdr:from>
    <xdr:to>
      <xdr:col>6</xdr:col>
      <xdr:colOff>38100</xdr:colOff>
      <xdr:row>79</xdr:row>
      <xdr:rowOff>57817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48944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9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53887</xdr:rowOff>
    </xdr:from>
    <xdr:to>
      <xdr:col>24</xdr:col>
      <xdr:colOff>63500</xdr:colOff>
      <xdr:row>98</xdr:row>
      <xdr:rowOff>129960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855987"/>
          <a:ext cx="8382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129960</xdr:rowOff>
    </xdr:from>
    <xdr:to>
      <xdr:col>19</xdr:col>
      <xdr:colOff>177800</xdr:colOff>
      <xdr:row>99</xdr:row>
      <xdr:rowOff>37046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32060"/>
          <a:ext cx="889000" cy="7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37046</xdr:rowOff>
    </xdr:from>
    <xdr:to>
      <xdr:col>15</xdr:col>
      <xdr:colOff>50800</xdr:colOff>
      <xdr:row>99</xdr:row>
      <xdr:rowOff>56693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7010596"/>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8674</xdr:rowOff>
    </xdr:from>
    <xdr:to>
      <xdr:col>10</xdr:col>
      <xdr:colOff>114300</xdr:colOff>
      <xdr:row>99</xdr:row>
      <xdr:rowOff>56693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82224"/>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3087</xdr:rowOff>
    </xdr:from>
    <xdr:to>
      <xdr:col>24</xdr:col>
      <xdr:colOff>114300</xdr:colOff>
      <xdr:row>98</xdr:row>
      <xdr:rowOff>104687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8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152964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7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79160</xdr:rowOff>
    </xdr:from>
    <xdr:to>
      <xdr:col>20</xdr:col>
      <xdr:colOff>38100</xdr:colOff>
      <xdr:row>99</xdr:row>
      <xdr:rowOff>9310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157696</xdr:rowOff>
    </xdr:from>
    <xdr:to>
      <xdr:col>15</xdr:col>
      <xdr:colOff>101600</xdr:colOff>
      <xdr:row>99</xdr:row>
      <xdr:rowOff>87846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78973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5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5893</xdr:rowOff>
    </xdr:from>
    <xdr:to>
      <xdr:col>10</xdr:col>
      <xdr:colOff>165100</xdr:colOff>
      <xdr:row>99</xdr:row>
      <xdr:rowOff>107493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7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98620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129324</xdr:rowOff>
    </xdr:from>
    <xdr:to>
      <xdr:col>6</xdr:col>
      <xdr:colOff>38100</xdr:colOff>
      <xdr:row>99</xdr:row>
      <xdr:rowOff>59474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50601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148973</xdr:rowOff>
    </xdr:from>
    <xdr:to>
      <xdr:col>55</xdr:col>
      <xdr:colOff>0</xdr:colOff>
      <xdr:row>36</xdr:row>
      <xdr:rowOff>16606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49723"/>
          <a:ext cx="8382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16606</xdr:rowOff>
    </xdr:from>
    <xdr:to>
      <xdr:col>50</xdr:col>
      <xdr:colOff>114300</xdr:colOff>
      <xdr:row>36</xdr:row>
      <xdr:rowOff>22923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88806"/>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22923</xdr:rowOff>
    </xdr:from>
    <xdr:to>
      <xdr:col>45</xdr:col>
      <xdr:colOff>177800</xdr:colOff>
      <xdr:row>36</xdr:row>
      <xdr:rowOff>26033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9512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26033</xdr:rowOff>
    </xdr:from>
    <xdr:to>
      <xdr:col>41</xdr:col>
      <xdr:colOff>50800</xdr:colOff>
      <xdr:row>37</xdr:row>
      <xdr:rowOff>30376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98233"/>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98173</xdr:rowOff>
    </xdr:from>
    <xdr:to>
      <xdr:col>55</xdr:col>
      <xdr:colOff>50800</xdr:colOff>
      <xdr:row>36</xdr:row>
      <xdr:rowOff>28323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121050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137256</xdr:rowOff>
    </xdr:from>
    <xdr:to>
      <xdr:col>50</xdr:col>
      <xdr:colOff>165100</xdr:colOff>
      <xdr:row>36</xdr:row>
      <xdr:rowOff>67406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3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83933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143573</xdr:rowOff>
    </xdr:from>
    <xdr:to>
      <xdr:col>46</xdr:col>
      <xdr:colOff>38100</xdr:colOff>
      <xdr:row>36</xdr:row>
      <xdr:rowOff>73723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90250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146683</xdr:rowOff>
    </xdr:from>
    <xdr:to>
      <xdr:col>41</xdr:col>
      <xdr:colOff>101600</xdr:colOff>
      <xdr:row>36</xdr:row>
      <xdr:rowOff>76833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93360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151026</xdr:rowOff>
    </xdr:from>
    <xdr:to>
      <xdr:col>36</xdr:col>
      <xdr:colOff>165100</xdr:colOff>
      <xdr:row>37</xdr:row>
      <xdr:rowOff>81176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72303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108707</xdr:rowOff>
    </xdr:from>
    <xdr:to>
      <xdr:col>55</xdr:col>
      <xdr:colOff>0</xdr:colOff>
      <xdr:row>57</xdr:row>
      <xdr:rowOff>8237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09907"/>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33264</xdr:rowOff>
    </xdr:from>
    <xdr:to>
      <xdr:col>50</xdr:col>
      <xdr:colOff>114300</xdr:colOff>
      <xdr:row>56</xdr:row>
      <xdr:rowOff>108707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34464"/>
          <a:ext cx="889000" cy="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33264</xdr:rowOff>
    </xdr:from>
    <xdr:to>
      <xdr:col>45</xdr:col>
      <xdr:colOff>177800</xdr:colOff>
      <xdr:row>57</xdr:row>
      <xdr:rowOff>45882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34464"/>
          <a:ext cx="889000" cy="18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141012</xdr:rowOff>
    </xdr:from>
    <xdr:to>
      <xdr:col>41</xdr:col>
      <xdr:colOff>50800</xdr:colOff>
      <xdr:row>57</xdr:row>
      <xdr:rowOff>45882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42212"/>
          <a:ext cx="889000" cy="7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128887</xdr:rowOff>
    </xdr:from>
    <xdr:to>
      <xdr:col>55</xdr:col>
      <xdr:colOff>50800</xdr:colOff>
      <xdr:row>57</xdr:row>
      <xdr:rowOff>59037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107314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57907</xdr:rowOff>
    </xdr:from>
    <xdr:to>
      <xdr:col>50</xdr:col>
      <xdr:colOff>165100</xdr:colOff>
      <xdr:row>56</xdr:row>
      <xdr:rowOff>159507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150634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153914</xdr:rowOff>
    </xdr:from>
    <xdr:to>
      <xdr:col>46</xdr:col>
      <xdr:colOff>38100</xdr:colOff>
      <xdr:row>56</xdr:row>
      <xdr:rowOff>84064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100591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3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166532</xdr:rowOff>
    </xdr:from>
    <xdr:to>
      <xdr:col>41</xdr:col>
      <xdr:colOff>101600</xdr:colOff>
      <xdr:row>57</xdr:row>
      <xdr:rowOff>96682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87809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90212</xdr:rowOff>
    </xdr:from>
    <xdr:to>
      <xdr:col>36</xdr:col>
      <xdr:colOff>165100</xdr:colOff>
      <xdr:row>57</xdr:row>
      <xdr:rowOff>20362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1876</xdr:rowOff>
    </xdr:from>
    <xdr:to>
      <xdr:col>55</xdr:col>
      <xdr:colOff>0</xdr:colOff>
      <xdr:row>78</xdr:row>
      <xdr:rowOff>137632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860626"/>
          <a:ext cx="838200" cy="65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83867</xdr:rowOff>
    </xdr:from>
    <xdr:to>
      <xdr:col>50</xdr:col>
      <xdr:colOff>114300</xdr:colOff>
      <xdr:row>75</xdr:row>
      <xdr:rowOff>1876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599717"/>
          <a:ext cx="8890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83867</xdr:rowOff>
    </xdr:from>
    <xdr:to>
      <xdr:col>45</xdr:col>
      <xdr:colOff>177800</xdr:colOff>
      <xdr:row>77</xdr:row>
      <xdr:rowOff>60311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599717"/>
          <a:ext cx="889000" cy="6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86832</xdr:rowOff>
    </xdr:from>
    <xdr:to>
      <xdr:col>55</xdr:col>
      <xdr:colOff>50800</xdr:colOff>
      <xdr:row>79</xdr:row>
      <xdr:rowOff>16982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65259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122526</xdr:rowOff>
    </xdr:from>
    <xdr:to>
      <xdr:col>50</xdr:col>
      <xdr:colOff>165100</xdr:colOff>
      <xdr:row>75</xdr:row>
      <xdr:rowOff>52676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8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69203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5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33067</xdr:rowOff>
    </xdr:from>
    <xdr:to>
      <xdr:col>46</xdr:col>
      <xdr:colOff>38100</xdr:colOff>
      <xdr:row>73</xdr:row>
      <xdr:rowOff>134667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5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151194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32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9511</xdr:rowOff>
    </xdr:from>
    <xdr:to>
      <xdr:col>41</xdr:col>
      <xdr:colOff>101600</xdr:colOff>
      <xdr:row>77</xdr:row>
      <xdr:rowOff>111111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102238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0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833</xdr:rowOff>
    </xdr:from>
    <xdr:to>
      <xdr:col>55</xdr:col>
      <xdr:colOff>0</xdr:colOff>
      <xdr:row>98</xdr:row>
      <xdr:rowOff>149834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31483"/>
          <a:ext cx="838200" cy="3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149834</xdr:rowOff>
    </xdr:from>
    <xdr:to>
      <xdr:col>50</xdr:col>
      <xdr:colOff>114300</xdr:colOff>
      <xdr:row>99</xdr:row>
      <xdr:rowOff>30178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51934"/>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54166</xdr:rowOff>
    </xdr:from>
    <xdr:to>
      <xdr:col>45</xdr:col>
      <xdr:colOff>177800</xdr:colOff>
      <xdr:row>99</xdr:row>
      <xdr:rowOff>30178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562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121483</xdr:rowOff>
    </xdr:from>
    <xdr:to>
      <xdr:col>55</xdr:col>
      <xdr:colOff>50800</xdr:colOff>
      <xdr:row>97</xdr:row>
      <xdr:rowOff>51633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144360</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4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99034</xdr:rowOff>
    </xdr:from>
    <xdr:to>
      <xdr:col>50</xdr:col>
      <xdr:colOff>165100</xdr:colOff>
      <xdr:row>99</xdr:row>
      <xdr:rowOff>29184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90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20311</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04428" y="1699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150828</xdr:rowOff>
    </xdr:from>
    <xdr:to>
      <xdr:col>46</xdr:col>
      <xdr:colOff>38100</xdr:colOff>
      <xdr:row>99</xdr:row>
      <xdr:rowOff>80978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9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72105</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704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3366</xdr:rowOff>
    </xdr:from>
    <xdr:to>
      <xdr:col>41</xdr:col>
      <xdr:colOff>101600</xdr:colOff>
      <xdr:row>98</xdr:row>
      <xdr:rowOff>104966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96093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9296</xdr:rowOff>
    </xdr:from>
    <xdr:to>
      <xdr:col>85</xdr:col>
      <xdr:colOff>127000</xdr:colOff>
      <xdr:row>39</xdr:row>
      <xdr:rowOff>33769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695846"/>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33769</xdr:rowOff>
    </xdr:from>
    <xdr:to>
      <xdr:col>81</xdr:col>
      <xdr:colOff>50800</xdr:colOff>
      <xdr:row>39</xdr:row>
      <xdr:rowOff>37859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720319"/>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37859</xdr:rowOff>
    </xdr:from>
    <xdr:to>
      <xdr:col>76</xdr:col>
      <xdr:colOff>114300</xdr:colOff>
      <xdr:row>39</xdr:row>
      <xdr:rowOff>40615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72440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39370</xdr:rowOff>
    </xdr:from>
    <xdr:to>
      <xdr:col>71</xdr:col>
      <xdr:colOff>177800</xdr:colOff>
      <xdr:row>39</xdr:row>
      <xdr:rowOff>40615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7259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129946</xdr:rowOff>
    </xdr:from>
    <xdr:to>
      <xdr:col>85</xdr:col>
      <xdr:colOff>177800</xdr:colOff>
      <xdr:row>39</xdr:row>
      <xdr:rowOff>60096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154419</xdr:rowOff>
    </xdr:from>
    <xdr:to>
      <xdr:col>81</xdr:col>
      <xdr:colOff>101600</xdr:colOff>
      <xdr:row>39</xdr:row>
      <xdr:rowOff>84569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75696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158509</xdr:rowOff>
    </xdr:from>
    <xdr:to>
      <xdr:col>76</xdr:col>
      <xdr:colOff>165100</xdr:colOff>
      <xdr:row>39</xdr:row>
      <xdr:rowOff>88659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79786</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161265</xdr:rowOff>
    </xdr:from>
    <xdr:to>
      <xdr:col>72</xdr:col>
      <xdr:colOff>38100</xdr:colOff>
      <xdr:row>39</xdr:row>
      <xdr:rowOff>91415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82542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160020</xdr:rowOff>
    </xdr:from>
    <xdr:to>
      <xdr:col>67</xdr:col>
      <xdr:colOff>101600</xdr:colOff>
      <xdr:row>39</xdr:row>
      <xdr:rowOff>90170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81297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767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41756</xdr:rowOff>
    </xdr:from>
    <xdr:to>
      <xdr:col>85</xdr:col>
      <xdr:colOff>127000</xdr:colOff>
      <xdr:row>78</xdr:row>
      <xdr:rowOff>44411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14856"/>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39010</xdr:rowOff>
    </xdr:from>
    <xdr:to>
      <xdr:col>81</xdr:col>
      <xdr:colOff>50800</xdr:colOff>
      <xdr:row>78</xdr:row>
      <xdr:rowOff>44411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4121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34872</xdr:rowOff>
    </xdr:from>
    <xdr:to>
      <xdr:col>76</xdr:col>
      <xdr:colOff>114300</xdr:colOff>
      <xdr:row>78</xdr:row>
      <xdr:rowOff>39010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407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30505</xdr:rowOff>
    </xdr:from>
    <xdr:to>
      <xdr:col>71</xdr:col>
      <xdr:colOff>177800</xdr:colOff>
      <xdr:row>78</xdr:row>
      <xdr:rowOff>34872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403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162406</xdr:rowOff>
    </xdr:from>
    <xdr:to>
      <xdr:col>85</xdr:col>
      <xdr:colOff>177800</xdr:colOff>
      <xdr:row>78</xdr:row>
      <xdr:rowOff>92556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77333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165061</xdr:rowOff>
    </xdr:from>
    <xdr:to>
      <xdr:col>81</xdr:col>
      <xdr:colOff>101600</xdr:colOff>
      <xdr:row>78</xdr:row>
      <xdr:rowOff>95211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86338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159660</xdr:rowOff>
    </xdr:from>
    <xdr:to>
      <xdr:col>76</xdr:col>
      <xdr:colOff>165100</xdr:colOff>
      <xdr:row>78</xdr:row>
      <xdr:rowOff>89810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80937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155522</xdr:rowOff>
    </xdr:from>
    <xdr:to>
      <xdr:col>72</xdr:col>
      <xdr:colOff>38100</xdr:colOff>
      <xdr:row>78</xdr:row>
      <xdr:rowOff>85672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76799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151155</xdr:rowOff>
    </xdr:from>
    <xdr:to>
      <xdr:col>67</xdr:col>
      <xdr:colOff>101600</xdr:colOff>
      <xdr:row>78</xdr:row>
      <xdr:rowOff>81305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72432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44306</xdr:rowOff>
    </xdr:from>
    <xdr:to>
      <xdr:col>85</xdr:col>
      <xdr:colOff>127000</xdr:colOff>
      <xdr:row>99</xdr:row>
      <xdr:rowOff>44314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7017856"/>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35299</xdr:rowOff>
    </xdr:from>
    <xdr:to>
      <xdr:col>81</xdr:col>
      <xdr:colOff>50800</xdr:colOff>
      <xdr:row>99</xdr:row>
      <xdr:rowOff>44306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7008849"/>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28639</xdr:rowOff>
    </xdr:from>
    <xdr:to>
      <xdr:col>76</xdr:col>
      <xdr:colOff>114300</xdr:colOff>
      <xdr:row>99</xdr:row>
      <xdr:rowOff>35299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7002189"/>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102522</xdr:rowOff>
    </xdr:from>
    <xdr:to>
      <xdr:col>71</xdr:col>
      <xdr:colOff>177800</xdr:colOff>
      <xdr:row>99</xdr:row>
      <xdr:rowOff>28639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04622"/>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164964</xdr:rowOff>
    </xdr:from>
    <xdr:to>
      <xdr:col>85</xdr:col>
      <xdr:colOff>177800</xdr:colOff>
      <xdr:row>99</xdr:row>
      <xdr:rowOff>95114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6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79891</xdr:rowOff>
    </xdr:from>
    <xdr:ext cx="313932"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81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164956</xdr:rowOff>
    </xdr:from>
    <xdr:to>
      <xdr:col>81</xdr:col>
      <xdr:colOff>101600</xdr:colOff>
      <xdr:row>99</xdr:row>
      <xdr:rowOff>95106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86233</xdr:rowOff>
    </xdr:from>
    <xdr:ext cx="313932"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324333" y="1705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155949</xdr:rowOff>
    </xdr:from>
    <xdr:to>
      <xdr:col>76</xdr:col>
      <xdr:colOff>165100</xdr:colOff>
      <xdr:row>99</xdr:row>
      <xdr:rowOff>86099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5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77226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5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149289</xdr:rowOff>
    </xdr:from>
    <xdr:to>
      <xdr:col>72</xdr:col>
      <xdr:colOff>38100</xdr:colOff>
      <xdr:row>99</xdr:row>
      <xdr:rowOff>79439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70566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51722</xdr:rowOff>
    </xdr:from>
    <xdr:to>
      <xdr:col>67</xdr:col>
      <xdr:colOff>101600</xdr:colOff>
      <xdr:row>98</xdr:row>
      <xdr:rowOff>153322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144449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23761</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710311"/>
          <a:ext cx="8382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144411</xdr:rowOff>
    </xdr:from>
    <xdr:to>
      <xdr:col>116</xdr:col>
      <xdr:colOff>114300</xdr:colOff>
      <xdr:row>39</xdr:row>
      <xdr:rowOff>74561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60887</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7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115285</xdr:rowOff>
    </xdr:from>
    <xdr:to>
      <xdr:col>116</xdr:col>
      <xdr:colOff>63500</xdr:colOff>
      <xdr:row>58</xdr:row>
      <xdr:rowOff>115537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59385"/>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115537</xdr:rowOff>
    </xdr:from>
    <xdr:to>
      <xdr:col>111</xdr:col>
      <xdr:colOff>177800</xdr:colOff>
      <xdr:row>58</xdr:row>
      <xdr:rowOff>115743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5963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115743</xdr:rowOff>
    </xdr:from>
    <xdr:to>
      <xdr:col>107</xdr:col>
      <xdr:colOff>50800</xdr:colOff>
      <xdr:row>58</xdr:row>
      <xdr:rowOff>115971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598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115971</xdr:rowOff>
    </xdr:from>
    <xdr:to>
      <xdr:col>102</xdr:col>
      <xdr:colOff>114300</xdr:colOff>
      <xdr:row>58</xdr:row>
      <xdr:rowOff>116154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6007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64485</xdr:rowOff>
    </xdr:from>
    <xdr:to>
      <xdr:col>116</xdr:col>
      <xdr:colOff>114300</xdr:colOff>
      <xdr:row>58</xdr:row>
      <xdr:rowOff>166085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150862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64737</xdr:rowOff>
    </xdr:from>
    <xdr:to>
      <xdr:col>112</xdr:col>
      <xdr:colOff>38100</xdr:colOff>
      <xdr:row>58</xdr:row>
      <xdr:rowOff>166337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157464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64943</xdr:rowOff>
    </xdr:from>
    <xdr:to>
      <xdr:col>107</xdr:col>
      <xdr:colOff>101600</xdr:colOff>
      <xdr:row>58</xdr:row>
      <xdr:rowOff>166543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157670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65171</xdr:rowOff>
    </xdr:from>
    <xdr:to>
      <xdr:col>102</xdr:col>
      <xdr:colOff>165100</xdr:colOff>
      <xdr:row>58</xdr:row>
      <xdr:rowOff>166771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157898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0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65354</xdr:rowOff>
    </xdr:from>
    <xdr:to>
      <xdr:col>98</xdr:col>
      <xdr:colOff>38100</xdr:colOff>
      <xdr:row>58</xdr:row>
      <xdr:rowOff>166954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158081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1494</xdr:rowOff>
    </xdr:from>
    <xdr:to>
      <xdr:col>116</xdr:col>
      <xdr:colOff>63500</xdr:colOff>
      <xdr:row>76</xdr:row>
      <xdr:rowOff>81815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31694"/>
          <a:ext cx="838200" cy="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107141</xdr:rowOff>
    </xdr:from>
    <xdr:to>
      <xdr:col>111</xdr:col>
      <xdr:colOff>177800</xdr:colOff>
      <xdr:row>76</xdr:row>
      <xdr:rowOff>1494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65891"/>
          <a:ext cx="889000" cy="6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107141</xdr:rowOff>
    </xdr:from>
    <xdr:to>
      <xdr:col>107</xdr:col>
      <xdr:colOff>50800</xdr:colOff>
      <xdr:row>76</xdr:row>
      <xdr:rowOff>103891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65891"/>
          <a:ext cx="889000" cy="1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96462</xdr:rowOff>
    </xdr:from>
    <xdr:to>
      <xdr:col>102</xdr:col>
      <xdr:colOff>114300</xdr:colOff>
      <xdr:row>76</xdr:row>
      <xdr:rowOff>103891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55212"/>
          <a:ext cx="889000" cy="1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31015</xdr:rowOff>
    </xdr:from>
    <xdr:to>
      <xdr:col>116</xdr:col>
      <xdr:colOff>114300</xdr:colOff>
      <xdr:row>76</xdr:row>
      <xdr:rowOff>132615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122145</xdr:rowOff>
    </xdr:from>
    <xdr:to>
      <xdr:col>112</xdr:col>
      <xdr:colOff>38100</xdr:colOff>
      <xdr:row>76</xdr:row>
      <xdr:rowOff>52294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43421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56341</xdr:rowOff>
    </xdr:from>
    <xdr:to>
      <xdr:col>107</xdr:col>
      <xdr:colOff>101600</xdr:colOff>
      <xdr:row>75</xdr:row>
      <xdr:rowOff>157941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149068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53091</xdr:rowOff>
    </xdr:from>
    <xdr:to>
      <xdr:col>102</xdr:col>
      <xdr:colOff>165100</xdr:colOff>
      <xdr:row>76</xdr:row>
      <xdr:rowOff>154691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145818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45662</xdr:rowOff>
    </xdr:from>
    <xdr:to>
      <xdr:col>98</xdr:col>
      <xdr:colOff>38100</xdr:colOff>
      <xdr:row>75</xdr:row>
      <xdr:rowOff>147262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163789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477,533</a:t>
          </a:r>
          <a:r>
            <a:rPr kumimoji="1" lang="ja-JP" altLang="ja-JP" sz="1100">
              <a:solidFill>
                <a:schemeClr val="dk1"/>
              </a:solidFill>
              <a:effectLst/>
              <a:latin typeface="+mn-lt"/>
              <a:ea typeface="+mn-ea"/>
              <a:cs typeface="+mn-cs"/>
            </a:rPr>
            <a:t>円となっている。普通建設事業費は住民一人当たり</a:t>
          </a:r>
          <a:r>
            <a:rPr kumimoji="1" lang="en-US" altLang="ja-JP" sz="1100">
              <a:solidFill>
                <a:schemeClr val="dk1"/>
              </a:solidFill>
              <a:effectLst/>
              <a:latin typeface="+mn-lt"/>
              <a:ea typeface="+mn-ea"/>
              <a:cs typeface="+mn-cs"/>
            </a:rPr>
            <a:t>66,254</a:t>
          </a:r>
          <a:r>
            <a:rPr kumimoji="1" lang="ja-JP" altLang="ja-JP" sz="1100">
              <a:solidFill>
                <a:schemeClr val="dk1"/>
              </a:solidFill>
              <a:effectLst/>
              <a:latin typeface="+mn-lt"/>
              <a:ea typeface="+mn-ea"/>
              <a:cs typeface="+mn-cs"/>
            </a:rPr>
            <a:t>円で、一人当たりのコストは類似団体と比較してほぼ同程度であるが、うち新規整備については、</a:t>
          </a:r>
          <a:r>
            <a:rPr kumimoji="1" lang="ja-JP" altLang="en-US" sz="1100">
              <a:solidFill>
                <a:schemeClr val="dk1"/>
              </a:solidFill>
              <a:effectLst/>
              <a:latin typeface="+mn-lt"/>
              <a:ea typeface="+mn-ea"/>
              <a:cs typeface="+mn-cs"/>
            </a:rPr>
            <a:t>本庁舎建築がほぼ完成したことにより大幅減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今後図書館・文化ホール等建設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予定されて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、事業費が増加する見込み</a:t>
          </a:r>
          <a:r>
            <a:rPr kumimoji="1" lang="ja-JP" altLang="en-US" sz="1100">
              <a:solidFill>
                <a:schemeClr val="dk1"/>
              </a:solidFill>
              <a:effectLst/>
              <a:latin typeface="+mn-lt"/>
              <a:ea typeface="+mn-ea"/>
              <a:cs typeface="+mn-cs"/>
            </a:rPr>
            <a:t>である。そ</a:t>
          </a:r>
          <a:r>
            <a:rPr kumimoji="1" lang="ja-JP" altLang="ja-JP" sz="1100">
              <a:solidFill>
                <a:schemeClr val="dk1"/>
              </a:solidFill>
              <a:effectLst/>
              <a:latin typeface="+mn-lt"/>
              <a:ea typeface="+mn-ea"/>
              <a:cs typeface="+mn-cs"/>
            </a:rPr>
            <a:t>のため、それ以外の建設工事等については、公共施設等総合管理計画に基づき、事業の取捨選択を徹底していくことで、事業費の抑制を目指すこととする。</a:t>
          </a:r>
          <a:endParaRPr lang="ja-JP" altLang="ja-JP" sz="1400">
            <a:effectLst/>
          </a:endParaRPr>
        </a:p>
        <a:p>
          <a:r>
            <a:rPr lang="ja-JP" altLang="ja-JP" sz="1100">
              <a:solidFill>
                <a:schemeClr val="dk1"/>
              </a:solidFill>
              <a:effectLst/>
              <a:latin typeface="+mn-lt"/>
              <a:ea typeface="+mn-ea"/>
              <a:cs typeface="+mn-cs"/>
            </a:rPr>
            <a:t>補助費等については</a:t>
          </a:r>
          <a:r>
            <a:rPr lang="en-US" altLang="ja-JP" sz="1100">
              <a:solidFill>
                <a:schemeClr val="dk1"/>
              </a:solidFill>
              <a:effectLst/>
              <a:latin typeface="+mn-lt"/>
              <a:ea typeface="+mn-ea"/>
              <a:cs typeface="+mn-cs"/>
            </a:rPr>
            <a:t>76,283</a:t>
          </a:r>
          <a:r>
            <a:rPr lang="ja-JP" altLang="ja-JP" sz="1100">
              <a:solidFill>
                <a:schemeClr val="dk1"/>
              </a:solidFill>
              <a:effectLst/>
              <a:latin typeface="+mn-lt"/>
              <a:ea typeface="+mn-ea"/>
              <a:cs typeface="+mn-cs"/>
            </a:rPr>
            <a:t>円で類似団体と比較して高い状況となっている。今後は補助金交付の適正性の精査を徹底し、見直し及び廃止を行うとともに、一部事務組合についても抑制に努める。</a:t>
          </a:r>
          <a:endParaRPr lang="ja-JP" altLang="ja-JP" sz="1400">
            <a:effectLst/>
          </a:endParaRPr>
        </a:p>
        <a:p>
          <a:r>
            <a:rPr lang="ja-JP" altLang="ja-JP" sz="1100">
              <a:solidFill>
                <a:schemeClr val="dk1"/>
              </a:solidFill>
              <a:effectLst/>
              <a:latin typeface="+mn-lt"/>
              <a:ea typeface="+mn-ea"/>
              <a:cs typeface="+mn-cs"/>
            </a:rPr>
            <a:t>積立金については一人当たり</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円と、類似団体と比較して大幅に低い状況にある。普通交付税の合併算定替の縮減を視野に入れ、今後は歳出全般の圧縮に努め、財政調整基金の現状維持、さらには本市の財政規模に見合った積立を目標に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37,443
37,224
194.44
18,212,347
17,256,551
703,868
10,599,004
22,245,157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115126</xdr:rowOff>
    </xdr:from>
    <xdr:to>
      <xdr:col>24</xdr:col>
      <xdr:colOff>63500</xdr:colOff>
      <xdr:row>36</xdr:row>
      <xdr:rowOff>153035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7326"/>
          <a:ext cx="8382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67310</xdr:rowOff>
    </xdr:from>
    <xdr:to>
      <xdr:col>19</xdr:col>
      <xdr:colOff>177800</xdr:colOff>
      <xdr:row>36</xdr:row>
      <xdr:rowOff>153035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395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67310</xdr:rowOff>
    </xdr:from>
    <xdr:to>
      <xdr:col>15</xdr:col>
      <xdr:colOff>50800</xdr:colOff>
      <xdr:row>36</xdr:row>
      <xdr:rowOff>81978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39510"/>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81978</xdr:rowOff>
    </xdr:from>
    <xdr:to>
      <xdr:col>10</xdr:col>
      <xdr:colOff>114300</xdr:colOff>
      <xdr:row>36</xdr:row>
      <xdr:rowOff>99123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5417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64326</xdr:rowOff>
    </xdr:from>
    <xdr:to>
      <xdr:col>24</xdr:col>
      <xdr:colOff>114300</xdr:colOff>
      <xdr:row>36</xdr:row>
      <xdr:rowOff>165926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102235</xdr:rowOff>
    </xdr:from>
    <xdr:to>
      <xdr:col>20</xdr:col>
      <xdr:colOff>38100</xdr:colOff>
      <xdr:row>37</xdr:row>
      <xdr:rowOff>32385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23512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xdr:rowOff>
    </xdr:from>
    <xdr:to>
      <xdr:col>15</xdr:col>
      <xdr:colOff>101600</xdr:colOff>
      <xdr:row>36</xdr:row>
      <xdr:rowOff>118110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109237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31178</xdr:rowOff>
    </xdr:from>
    <xdr:to>
      <xdr:col>10</xdr:col>
      <xdr:colOff>165100</xdr:colOff>
      <xdr:row>36</xdr:row>
      <xdr:rowOff>132778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123905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48323</xdr:rowOff>
    </xdr:from>
    <xdr:to>
      <xdr:col>6</xdr:col>
      <xdr:colOff>38100</xdr:colOff>
      <xdr:row>36</xdr:row>
      <xdr:rowOff>149923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141050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15684</xdr:rowOff>
    </xdr:from>
    <xdr:to>
      <xdr:col>24</xdr:col>
      <xdr:colOff>63500</xdr:colOff>
      <xdr:row>56</xdr:row>
      <xdr:rowOff>116332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16884"/>
          <a:ext cx="838200" cy="1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15684</xdr:rowOff>
    </xdr:from>
    <xdr:to>
      <xdr:col>19</xdr:col>
      <xdr:colOff>177800</xdr:colOff>
      <xdr:row>56</xdr:row>
      <xdr:rowOff>162871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16884"/>
          <a:ext cx="889000" cy="14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162871</xdr:rowOff>
    </xdr:from>
    <xdr:to>
      <xdr:col>15</xdr:col>
      <xdr:colOff>50800</xdr:colOff>
      <xdr:row>57</xdr:row>
      <xdr:rowOff>50043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64071"/>
          <a:ext cx="889000" cy="5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30347</xdr:rowOff>
    </xdr:from>
    <xdr:to>
      <xdr:col>10</xdr:col>
      <xdr:colOff>114300</xdr:colOff>
      <xdr:row>57</xdr:row>
      <xdr:rowOff>50043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02997"/>
          <a:ext cx="889000" cy="1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65532</xdr:rowOff>
    </xdr:from>
    <xdr:to>
      <xdr:col>24</xdr:col>
      <xdr:colOff>114300</xdr:colOff>
      <xdr:row>56</xdr:row>
      <xdr:rowOff>167132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43959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136334</xdr:rowOff>
    </xdr:from>
    <xdr:to>
      <xdr:col>20</xdr:col>
      <xdr:colOff>38100</xdr:colOff>
      <xdr:row>56</xdr:row>
      <xdr:rowOff>66484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83011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4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112071</xdr:rowOff>
    </xdr:from>
    <xdr:to>
      <xdr:col>15</xdr:col>
      <xdr:colOff>101600</xdr:colOff>
      <xdr:row>57</xdr:row>
      <xdr:rowOff>42221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33348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170693</xdr:rowOff>
    </xdr:from>
    <xdr:to>
      <xdr:col>10</xdr:col>
      <xdr:colOff>165100</xdr:colOff>
      <xdr:row>57</xdr:row>
      <xdr:rowOff>100843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150997</xdr:rowOff>
    </xdr:from>
    <xdr:to>
      <xdr:col>6</xdr:col>
      <xdr:colOff>38100</xdr:colOff>
      <xdr:row>57</xdr:row>
      <xdr:rowOff>81147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72274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107209</xdr:rowOff>
    </xdr:from>
    <xdr:to>
      <xdr:col>24</xdr:col>
      <xdr:colOff>63500</xdr:colOff>
      <xdr:row>76</xdr:row>
      <xdr:rowOff>122098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37409"/>
          <a:ext cx="8382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107209</xdr:rowOff>
    </xdr:from>
    <xdr:to>
      <xdr:col>19</xdr:col>
      <xdr:colOff>177800</xdr:colOff>
      <xdr:row>76</xdr:row>
      <xdr:rowOff>134358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7409"/>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134358</xdr:rowOff>
    </xdr:from>
    <xdr:to>
      <xdr:col>15</xdr:col>
      <xdr:colOff>50800</xdr:colOff>
      <xdr:row>77</xdr:row>
      <xdr:rowOff>35916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4558"/>
          <a:ext cx="889000" cy="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35916</xdr:rowOff>
    </xdr:from>
    <xdr:to>
      <xdr:col>10</xdr:col>
      <xdr:colOff>114300</xdr:colOff>
      <xdr:row>77</xdr:row>
      <xdr:rowOff>148386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37566"/>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71298</xdr:rowOff>
    </xdr:from>
    <xdr:to>
      <xdr:col>24</xdr:col>
      <xdr:colOff>114300</xdr:colOff>
      <xdr:row>77</xdr:row>
      <xdr:rowOff>1448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49725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56409</xdr:rowOff>
    </xdr:from>
    <xdr:to>
      <xdr:col>20</xdr:col>
      <xdr:colOff>38100</xdr:colOff>
      <xdr:row>76</xdr:row>
      <xdr:rowOff>158009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149136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7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83558</xdr:rowOff>
    </xdr:from>
    <xdr:to>
      <xdr:col>15</xdr:col>
      <xdr:colOff>101600</xdr:colOff>
      <xdr:row>77</xdr:row>
      <xdr:rowOff>13708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0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156566</xdr:rowOff>
    </xdr:from>
    <xdr:to>
      <xdr:col>10</xdr:col>
      <xdr:colOff>165100</xdr:colOff>
      <xdr:row>77</xdr:row>
      <xdr:rowOff>86716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97586</xdr:rowOff>
    </xdr:from>
    <xdr:to>
      <xdr:col>6</xdr:col>
      <xdr:colOff>38100</xdr:colOff>
      <xdr:row>78</xdr:row>
      <xdr:rowOff>27736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18863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147251</xdr:rowOff>
    </xdr:from>
    <xdr:to>
      <xdr:col>24</xdr:col>
      <xdr:colOff>63500</xdr:colOff>
      <xdr:row>97</xdr:row>
      <xdr:rowOff>156784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77901"/>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147251</xdr:rowOff>
    </xdr:from>
    <xdr:to>
      <xdr:col>19</xdr:col>
      <xdr:colOff>177800</xdr:colOff>
      <xdr:row>97</xdr:row>
      <xdr:rowOff>160251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7901"/>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148379</xdr:rowOff>
    </xdr:from>
    <xdr:to>
      <xdr:col>15</xdr:col>
      <xdr:colOff>50800</xdr:colOff>
      <xdr:row>97</xdr:row>
      <xdr:rowOff>160251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79029"/>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148379</xdr:rowOff>
    </xdr:from>
    <xdr:to>
      <xdr:col>10</xdr:col>
      <xdr:colOff>114300</xdr:colOff>
      <xdr:row>97</xdr:row>
      <xdr:rowOff>150582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79029"/>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105984</xdr:rowOff>
    </xdr:from>
    <xdr:to>
      <xdr:col>24</xdr:col>
      <xdr:colOff>114300</xdr:colOff>
      <xdr:row>98</xdr:row>
      <xdr:rowOff>36134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20911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96451</xdr:rowOff>
    </xdr:from>
    <xdr:to>
      <xdr:col>20</xdr:col>
      <xdr:colOff>38100</xdr:colOff>
      <xdr:row>98</xdr:row>
      <xdr:rowOff>26601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17728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109451</xdr:rowOff>
    </xdr:from>
    <xdr:to>
      <xdr:col>15</xdr:col>
      <xdr:colOff>101600</xdr:colOff>
      <xdr:row>98</xdr:row>
      <xdr:rowOff>39601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97579</xdr:rowOff>
    </xdr:from>
    <xdr:to>
      <xdr:col>10</xdr:col>
      <xdr:colOff>165100</xdr:colOff>
      <xdr:row>98</xdr:row>
      <xdr:rowOff>27729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99782</xdr:rowOff>
    </xdr:from>
    <xdr:to>
      <xdr:col>6</xdr:col>
      <xdr:colOff>38100</xdr:colOff>
      <xdr:row>98</xdr:row>
      <xdr:rowOff>29932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2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55118</xdr:rowOff>
    </xdr:from>
    <xdr:to>
      <xdr:col>55</xdr:col>
      <xdr:colOff>0</xdr:colOff>
      <xdr:row>39</xdr:row>
      <xdr:rowOff>55771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4166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55771</xdr:rowOff>
    </xdr:from>
    <xdr:to>
      <xdr:col>50</xdr:col>
      <xdr:colOff>114300</xdr:colOff>
      <xdr:row>39</xdr:row>
      <xdr:rowOff>56097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4232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56097</xdr:rowOff>
    </xdr:from>
    <xdr:to>
      <xdr:col>45</xdr:col>
      <xdr:colOff>177800</xdr:colOff>
      <xdr:row>39</xdr:row>
      <xdr:rowOff>56424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4264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16909</xdr:rowOff>
    </xdr:from>
    <xdr:to>
      <xdr:col>41</xdr:col>
      <xdr:colOff>50800</xdr:colOff>
      <xdr:row>39</xdr:row>
      <xdr:rowOff>56424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32009"/>
          <a:ext cx="889000" cy="2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xdr:rowOff>
    </xdr:from>
    <xdr:to>
      <xdr:col>55</xdr:col>
      <xdr:colOff>50800</xdr:colOff>
      <xdr:row>39</xdr:row>
      <xdr:rowOff>105918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90695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05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4971</xdr:rowOff>
    </xdr:from>
    <xdr:to>
      <xdr:col>50</xdr:col>
      <xdr:colOff>165100</xdr:colOff>
      <xdr:row>39</xdr:row>
      <xdr:rowOff>106571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97698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5297</xdr:rowOff>
    </xdr:from>
    <xdr:to>
      <xdr:col>46</xdr:col>
      <xdr:colOff>38100</xdr:colOff>
      <xdr:row>39</xdr:row>
      <xdr:rowOff>106897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98024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xdr:rowOff>
    </xdr:from>
    <xdr:to>
      <xdr:col>41</xdr:col>
      <xdr:colOff>101600</xdr:colOff>
      <xdr:row>39</xdr:row>
      <xdr:rowOff>107224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98351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137559</xdr:rowOff>
    </xdr:from>
    <xdr:to>
      <xdr:col>36</xdr:col>
      <xdr:colOff>165100</xdr:colOff>
      <xdr:row>38</xdr:row>
      <xdr:rowOff>67709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58836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7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93642</xdr:rowOff>
    </xdr:from>
    <xdr:to>
      <xdr:col>55</xdr:col>
      <xdr:colOff>0</xdr:colOff>
      <xdr:row>58</xdr:row>
      <xdr:rowOff>101034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7742"/>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82800</xdr:rowOff>
    </xdr:from>
    <xdr:to>
      <xdr:col>50</xdr:col>
      <xdr:colOff>114300</xdr:colOff>
      <xdr:row>58</xdr:row>
      <xdr:rowOff>93642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2690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75289</xdr:rowOff>
    </xdr:from>
    <xdr:to>
      <xdr:col>45</xdr:col>
      <xdr:colOff>177800</xdr:colOff>
      <xdr:row>58</xdr:row>
      <xdr:rowOff>82800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1938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75289</xdr:rowOff>
    </xdr:from>
    <xdr:to>
      <xdr:col>41</xdr:col>
      <xdr:colOff>50800</xdr:colOff>
      <xdr:row>58</xdr:row>
      <xdr:rowOff>105824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19389"/>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50234</xdr:rowOff>
    </xdr:from>
    <xdr:to>
      <xdr:col>55</xdr:col>
      <xdr:colOff>50800</xdr:colOff>
      <xdr:row>58</xdr:row>
      <xdr:rowOff>151834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136611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42842</xdr:rowOff>
    </xdr:from>
    <xdr:to>
      <xdr:col>50</xdr:col>
      <xdr:colOff>165100</xdr:colOff>
      <xdr:row>58</xdr:row>
      <xdr:rowOff>144442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135569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32000</xdr:rowOff>
    </xdr:from>
    <xdr:to>
      <xdr:col>46</xdr:col>
      <xdr:colOff>38100</xdr:colOff>
      <xdr:row>58</xdr:row>
      <xdr:rowOff>133600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6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24489</xdr:rowOff>
    </xdr:from>
    <xdr:to>
      <xdr:col>41</xdr:col>
      <xdr:colOff>101600</xdr:colOff>
      <xdr:row>58</xdr:row>
      <xdr:rowOff>126089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117216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55024</xdr:rowOff>
    </xdr:from>
    <xdr:to>
      <xdr:col>36</xdr:col>
      <xdr:colOff>165100</xdr:colOff>
      <xdr:row>58</xdr:row>
      <xdr:rowOff>156624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147751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138961</xdr:rowOff>
    </xdr:from>
    <xdr:to>
      <xdr:col>55</xdr:col>
      <xdr:colOff>0</xdr:colOff>
      <xdr:row>78</xdr:row>
      <xdr:rowOff>148082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12061"/>
          <a:ext cx="8382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135196</xdr:rowOff>
    </xdr:from>
    <xdr:to>
      <xdr:col>50</xdr:col>
      <xdr:colOff>114300</xdr:colOff>
      <xdr:row>78</xdr:row>
      <xdr:rowOff>138961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08296"/>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135196</xdr:rowOff>
    </xdr:from>
    <xdr:to>
      <xdr:col>45</xdr:col>
      <xdr:colOff>177800</xdr:colOff>
      <xdr:row>78</xdr:row>
      <xdr:rowOff>152547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8296"/>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152547</xdr:rowOff>
    </xdr:from>
    <xdr:to>
      <xdr:col>41</xdr:col>
      <xdr:colOff>50800</xdr:colOff>
      <xdr:row>78</xdr:row>
      <xdr:rowOff>155046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5647"/>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97282</xdr:rowOff>
    </xdr:from>
    <xdr:to>
      <xdr:col>55</xdr:col>
      <xdr:colOff>50800</xdr:colOff>
      <xdr:row>79</xdr:row>
      <xdr:rowOff>27432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12209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88161</xdr:rowOff>
    </xdr:from>
    <xdr:to>
      <xdr:col>50</xdr:col>
      <xdr:colOff>165100</xdr:colOff>
      <xdr:row>79</xdr:row>
      <xdr:rowOff>18311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9438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84396</xdr:rowOff>
    </xdr:from>
    <xdr:to>
      <xdr:col>46</xdr:col>
      <xdr:colOff>38100</xdr:colOff>
      <xdr:row>79</xdr:row>
      <xdr:rowOff>14546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101747</xdr:rowOff>
    </xdr:from>
    <xdr:to>
      <xdr:col>41</xdr:col>
      <xdr:colOff>101600</xdr:colOff>
      <xdr:row>79</xdr:row>
      <xdr:rowOff>31897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23024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6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104246</xdr:rowOff>
    </xdr:from>
    <xdr:to>
      <xdr:col>36</xdr:col>
      <xdr:colOff>165100</xdr:colOff>
      <xdr:row>79</xdr:row>
      <xdr:rowOff>34396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25523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55187</xdr:rowOff>
    </xdr:from>
    <xdr:to>
      <xdr:col>55</xdr:col>
      <xdr:colOff>0</xdr:colOff>
      <xdr:row>97</xdr:row>
      <xdr:rowOff>66425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85837"/>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55187</xdr:rowOff>
    </xdr:from>
    <xdr:to>
      <xdr:col>50</xdr:col>
      <xdr:colOff>114300</xdr:colOff>
      <xdr:row>97</xdr:row>
      <xdr:rowOff>76912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85837"/>
          <a:ext cx="889000" cy="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65641</xdr:rowOff>
    </xdr:from>
    <xdr:to>
      <xdr:col>45</xdr:col>
      <xdr:colOff>177800</xdr:colOff>
      <xdr:row>97</xdr:row>
      <xdr:rowOff>76912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96291"/>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54119</xdr:rowOff>
    </xdr:from>
    <xdr:to>
      <xdr:col>41</xdr:col>
      <xdr:colOff>50800</xdr:colOff>
      <xdr:row>97</xdr:row>
      <xdr:rowOff>65641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84769"/>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15625</xdr:rowOff>
    </xdr:from>
    <xdr:to>
      <xdr:col>55</xdr:col>
      <xdr:colOff>50800</xdr:colOff>
      <xdr:row>97</xdr:row>
      <xdr:rowOff>117225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165502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4387</xdr:rowOff>
    </xdr:from>
    <xdr:to>
      <xdr:col>50</xdr:col>
      <xdr:colOff>165100</xdr:colOff>
      <xdr:row>97</xdr:row>
      <xdr:rowOff>105987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97114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26112</xdr:rowOff>
    </xdr:from>
    <xdr:to>
      <xdr:col>46</xdr:col>
      <xdr:colOff>38100</xdr:colOff>
      <xdr:row>97</xdr:row>
      <xdr:rowOff>127712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118839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14841</xdr:rowOff>
    </xdr:from>
    <xdr:to>
      <xdr:col>41</xdr:col>
      <xdr:colOff>101600</xdr:colOff>
      <xdr:row>97</xdr:row>
      <xdr:rowOff>116441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107568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3319</xdr:rowOff>
    </xdr:from>
    <xdr:to>
      <xdr:col>36</xdr:col>
      <xdr:colOff>165100</xdr:colOff>
      <xdr:row>97</xdr:row>
      <xdr:rowOff>104919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96046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66564</xdr:rowOff>
    </xdr:from>
    <xdr:to>
      <xdr:col>85</xdr:col>
      <xdr:colOff>127000</xdr:colOff>
      <xdr:row>37</xdr:row>
      <xdr:rowOff>87890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10214"/>
          <a:ext cx="8382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66352</xdr:rowOff>
    </xdr:from>
    <xdr:to>
      <xdr:col>81</xdr:col>
      <xdr:colOff>50800</xdr:colOff>
      <xdr:row>37</xdr:row>
      <xdr:rowOff>66564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10002"/>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66352</xdr:rowOff>
    </xdr:from>
    <xdr:to>
      <xdr:col>76</xdr:col>
      <xdr:colOff>114300</xdr:colOff>
      <xdr:row>37</xdr:row>
      <xdr:rowOff>98830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10002"/>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98830</xdr:rowOff>
    </xdr:from>
    <xdr:to>
      <xdr:col>71</xdr:col>
      <xdr:colOff>177800</xdr:colOff>
      <xdr:row>37</xdr:row>
      <xdr:rowOff>143374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42480"/>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37090</xdr:rowOff>
    </xdr:from>
    <xdr:to>
      <xdr:col>85</xdr:col>
      <xdr:colOff>177800</xdr:colOff>
      <xdr:row>37</xdr:row>
      <xdr:rowOff>138690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15764</xdr:rowOff>
    </xdr:from>
    <xdr:to>
      <xdr:col>81</xdr:col>
      <xdr:colOff>101600</xdr:colOff>
      <xdr:row>37</xdr:row>
      <xdr:rowOff>117364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108491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15552</xdr:rowOff>
    </xdr:from>
    <xdr:to>
      <xdr:col>76</xdr:col>
      <xdr:colOff>165100</xdr:colOff>
      <xdr:row>37</xdr:row>
      <xdr:rowOff>117152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108279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48030</xdr:rowOff>
    </xdr:from>
    <xdr:to>
      <xdr:col>72</xdr:col>
      <xdr:colOff>38100</xdr:colOff>
      <xdr:row>37</xdr:row>
      <xdr:rowOff>149630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140757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92574</xdr:rowOff>
    </xdr:from>
    <xdr:to>
      <xdr:col>67</xdr:col>
      <xdr:colOff>101600</xdr:colOff>
      <xdr:row>38</xdr:row>
      <xdr:rowOff>22724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13851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162430</xdr:rowOff>
    </xdr:from>
    <xdr:to>
      <xdr:col>85</xdr:col>
      <xdr:colOff>127000</xdr:colOff>
      <xdr:row>57</xdr:row>
      <xdr:rowOff>70175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63630"/>
          <a:ext cx="838200" cy="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65139</xdr:rowOff>
    </xdr:from>
    <xdr:to>
      <xdr:col>81</xdr:col>
      <xdr:colOff>50800</xdr:colOff>
      <xdr:row>57</xdr:row>
      <xdr:rowOff>70175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94889"/>
          <a:ext cx="889000" cy="3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65139</xdr:rowOff>
    </xdr:from>
    <xdr:to>
      <xdr:col>76</xdr:col>
      <xdr:colOff>114300</xdr:colOff>
      <xdr:row>56</xdr:row>
      <xdr:rowOff>107399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94889"/>
          <a:ext cx="889000" cy="2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124231</xdr:rowOff>
    </xdr:from>
    <xdr:to>
      <xdr:col>71</xdr:col>
      <xdr:colOff>177800</xdr:colOff>
      <xdr:row>56</xdr:row>
      <xdr:rowOff>107399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53981"/>
          <a:ext cx="889000" cy="1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111630</xdr:rowOff>
    </xdr:from>
    <xdr:to>
      <xdr:col>85</xdr:col>
      <xdr:colOff>177800</xdr:colOff>
      <xdr:row>57</xdr:row>
      <xdr:rowOff>41780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90057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19375</xdr:rowOff>
    </xdr:from>
    <xdr:to>
      <xdr:col>81</xdr:col>
      <xdr:colOff>101600</xdr:colOff>
      <xdr:row>57</xdr:row>
      <xdr:rowOff>120975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14339</xdr:rowOff>
    </xdr:from>
    <xdr:to>
      <xdr:col>76</xdr:col>
      <xdr:colOff>165100</xdr:colOff>
      <xdr:row>55</xdr:row>
      <xdr:rowOff>115939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4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132466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1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56599</xdr:rowOff>
    </xdr:from>
    <xdr:to>
      <xdr:col>72</xdr:col>
      <xdr:colOff>38100</xdr:colOff>
      <xdr:row>56</xdr:row>
      <xdr:rowOff>158199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149326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73431</xdr:rowOff>
    </xdr:from>
    <xdr:to>
      <xdr:col>67</xdr:col>
      <xdr:colOff>101600</xdr:colOff>
      <xdr:row>56</xdr:row>
      <xdr:rowOff>3581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20108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9297</xdr:rowOff>
    </xdr:from>
    <xdr:to>
      <xdr:col>85</xdr:col>
      <xdr:colOff>127000</xdr:colOff>
      <xdr:row>79</xdr:row>
      <xdr:rowOff>33770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53847"/>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33770</xdr:rowOff>
    </xdr:from>
    <xdr:to>
      <xdr:col>81</xdr:col>
      <xdr:colOff>50800</xdr:colOff>
      <xdr:row>79</xdr:row>
      <xdr:rowOff>37858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8320"/>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37858</xdr:rowOff>
    </xdr:from>
    <xdr:to>
      <xdr:col>76</xdr:col>
      <xdr:colOff>114300</xdr:colOff>
      <xdr:row>79</xdr:row>
      <xdr:rowOff>40615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2408"/>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39370</xdr:rowOff>
    </xdr:from>
    <xdr:to>
      <xdr:col>71</xdr:col>
      <xdr:colOff>177800</xdr:colOff>
      <xdr:row>79</xdr:row>
      <xdr:rowOff>40615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3920"/>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129947</xdr:rowOff>
    </xdr:from>
    <xdr:to>
      <xdr:col>85</xdr:col>
      <xdr:colOff>177800</xdr:colOff>
      <xdr:row>79</xdr:row>
      <xdr:rowOff>60097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154420</xdr:rowOff>
    </xdr:from>
    <xdr:to>
      <xdr:col>81</xdr:col>
      <xdr:colOff>101600</xdr:colOff>
      <xdr:row>79</xdr:row>
      <xdr:rowOff>84570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75697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158508</xdr:rowOff>
    </xdr:from>
    <xdr:to>
      <xdr:col>76</xdr:col>
      <xdr:colOff>165100</xdr:colOff>
      <xdr:row>79</xdr:row>
      <xdr:rowOff>88658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79785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161265</xdr:rowOff>
    </xdr:from>
    <xdr:to>
      <xdr:col>72</xdr:col>
      <xdr:colOff>38100</xdr:colOff>
      <xdr:row>79</xdr:row>
      <xdr:rowOff>91415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82542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160020</xdr:rowOff>
    </xdr:from>
    <xdr:to>
      <xdr:col>67</xdr:col>
      <xdr:colOff>101600</xdr:colOff>
      <xdr:row>79</xdr:row>
      <xdr:rowOff>90170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81297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41756</xdr:rowOff>
    </xdr:from>
    <xdr:to>
      <xdr:col>85</xdr:col>
      <xdr:colOff>127000</xdr:colOff>
      <xdr:row>98</xdr:row>
      <xdr:rowOff>44411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43856"/>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39010</xdr:rowOff>
    </xdr:from>
    <xdr:to>
      <xdr:col>81</xdr:col>
      <xdr:colOff>50800</xdr:colOff>
      <xdr:row>98</xdr:row>
      <xdr:rowOff>44411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41110"/>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34872</xdr:rowOff>
    </xdr:from>
    <xdr:to>
      <xdr:col>76</xdr:col>
      <xdr:colOff>114300</xdr:colOff>
      <xdr:row>98</xdr:row>
      <xdr:rowOff>39010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369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30505</xdr:rowOff>
    </xdr:from>
    <xdr:to>
      <xdr:col>71</xdr:col>
      <xdr:colOff>177800</xdr:colOff>
      <xdr:row>98</xdr:row>
      <xdr:rowOff>34872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32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162406</xdr:rowOff>
    </xdr:from>
    <xdr:to>
      <xdr:col>85</xdr:col>
      <xdr:colOff>177800</xdr:colOff>
      <xdr:row>98</xdr:row>
      <xdr:rowOff>92556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77333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165061</xdr:rowOff>
    </xdr:from>
    <xdr:to>
      <xdr:col>81</xdr:col>
      <xdr:colOff>101600</xdr:colOff>
      <xdr:row>98</xdr:row>
      <xdr:rowOff>95211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159660</xdr:rowOff>
    </xdr:from>
    <xdr:to>
      <xdr:col>76</xdr:col>
      <xdr:colOff>165100</xdr:colOff>
      <xdr:row>98</xdr:row>
      <xdr:rowOff>89810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80937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155522</xdr:rowOff>
    </xdr:from>
    <xdr:to>
      <xdr:col>72</xdr:col>
      <xdr:colOff>38100</xdr:colOff>
      <xdr:row>98</xdr:row>
      <xdr:rowOff>85672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76799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151155</xdr:rowOff>
    </xdr:from>
    <xdr:to>
      <xdr:col>67</xdr:col>
      <xdr:colOff>101600</xdr:colOff>
      <xdr:row>98</xdr:row>
      <xdr:rowOff>81305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72432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80,111</a:t>
          </a:r>
          <a:r>
            <a:rPr kumimoji="1" lang="ja-JP" altLang="ja-JP" sz="1100">
              <a:solidFill>
                <a:schemeClr val="dk1"/>
              </a:solidFill>
              <a:effectLst/>
              <a:latin typeface="+mn-lt"/>
              <a:ea typeface="+mn-ea"/>
              <a:cs typeface="+mn-cs"/>
            </a:rPr>
            <a:t>円で、類似団体平均と比べ</a:t>
          </a:r>
          <a:r>
            <a:rPr kumimoji="1" lang="en-US" altLang="ja-JP" sz="1100">
              <a:solidFill>
                <a:schemeClr val="dk1"/>
              </a:solidFill>
              <a:effectLst/>
              <a:latin typeface="+mn-lt"/>
              <a:ea typeface="+mn-ea"/>
              <a:cs typeface="+mn-cs"/>
            </a:rPr>
            <a:t>22,014</a:t>
          </a:r>
          <a:r>
            <a:rPr kumimoji="1" lang="ja-JP" altLang="ja-JP" sz="1100">
              <a:solidFill>
                <a:schemeClr val="dk1"/>
              </a:solidFill>
              <a:effectLst/>
              <a:latin typeface="+mn-lt"/>
              <a:ea typeface="+mn-ea"/>
              <a:cs typeface="+mn-cs"/>
            </a:rPr>
            <a:t>円の大幅増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なっている。これはえひめ国体開催に伴う諸経費、及び</a:t>
          </a:r>
          <a:r>
            <a:rPr kumimoji="1" lang="ja-JP" altLang="en-US" sz="1100">
              <a:solidFill>
                <a:schemeClr val="dk1"/>
              </a:solidFill>
              <a:effectLst/>
              <a:latin typeface="+mn-lt"/>
              <a:ea typeface="+mn-ea"/>
              <a:cs typeface="+mn-cs"/>
            </a:rPr>
            <a:t>市長市議会議員選挙費</a:t>
          </a:r>
          <a:r>
            <a:rPr kumimoji="1" lang="ja-JP" altLang="ja-JP" sz="1100">
              <a:solidFill>
                <a:schemeClr val="dk1"/>
              </a:solidFill>
              <a:effectLst/>
              <a:latin typeface="+mn-lt"/>
              <a:ea typeface="+mn-ea"/>
              <a:cs typeface="+mn-cs"/>
            </a:rPr>
            <a:t>の増が主な要因である。平成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実施の防災備蓄倉庫建設費など、当初の計画外の事業も起こりうるため、</a:t>
          </a:r>
          <a:r>
            <a:rPr kumimoji="1" lang="ja-JP" altLang="ja-JP" sz="1100">
              <a:solidFill>
                <a:schemeClr val="dk1"/>
              </a:solidFill>
              <a:effectLst/>
              <a:latin typeface="+mn-lt"/>
              <a:ea typeface="+mn-ea"/>
              <a:cs typeface="+mn-cs"/>
            </a:rPr>
            <a:t>引き続き事業の見直しを徹底し歳出削減に努める。</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157,310</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相変わらず高い水準となっている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、老人福祉費</a:t>
          </a:r>
          <a:r>
            <a:rPr kumimoji="1" lang="ja-JP" altLang="en-US" sz="1100">
              <a:solidFill>
                <a:schemeClr val="dk1"/>
              </a:solidFill>
              <a:effectLst/>
              <a:latin typeface="+mn-lt"/>
              <a:ea typeface="+mn-ea"/>
              <a:cs typeface="+mn-cs"/>
            </a:rPr>
            <a:t>が増となる一方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児童福祉費、生活保護費は微減</a:t>
          </a:r>
          <a:r>
            <a:rPr kumimoji="1" lang="ja-JP" altLang="ja-JP" sz="1100">
              <a:solidFill>
                <a:schemeClr val="dk1"/>
              </a:solidFill>
              <a:effectLst/>
              <a:latin typeface="+mn-lt"/>
              <a:ea typeface="+mn-ea"/>
              <a:cs typeface="+mn-cs"/>
            </a:rPr>
            <a:t>となっている。今後は各種手当への独自加算等の見直しを進める等、歳出の適正化を図っていく。</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52,017</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10,393</a:t>
          </a:r>
          <a:r>
            <a:rPr kumimoji="1" lang="ja-JP" altLang="en-US" sz="1100">
              <a:solidFill>
                <a:schemeClr val="dk1"/>
              </a:solidFill>
              <a:effectLst/>
              <a:latin typeface="+mn-lt"/>
              <a:ea typeface="+mn-ea"/>
              <a:cs typeface="+mn-cs"/>
            </a:rPr>
            <a:t>円の増となっている。これは、図書館・文化ホール等建設が本格化したことによる。今後も引き続き大幅増が見込まれるため、</a:t>
          </a:r>
          <a:r>
            <a:rPr kumimoji="1" lang="ja-JP" altLang="ja-JP" sz="1100">
              <a:solidFill>
                <a:schemeClr val="dk1"/>
              </a:solidFill>
              <a:effectLst/>
              <a:latin typeface="+mn-lt"/>
              <a:ea typeface="+mn-ea"/>
              <a:cs typeface="+mn-cs"/>
            </a:rPr>
            <a:t>その他については歳出削減の徹底に努める。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財政調整基金残高は、適切な財源の確保と歳出の精査により、</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年ぶりに取崩しを回避しており、前年度とほぼ同額を維持している。</a:t>
          </a:r>
          <a:r>
            <a:rPr lang="ja-JP" altLang="ja-JP" sz="1100">
              <a:solidFill>
                <a:schemeClr val="dk1"/>
              </a:solidFill>
              <a:effectLst/>
              <a:latin typeface="+mn-lt"/>
              <a:ea typeface="+mn-ea"/>
              <a:cs typeface="+mn-cs"/>
            </a:rPr>
            <a:t>今後の行財政運営のため、特に近年の異常気象に対応するため、</a:t>
          </a:r>
          <a:r>
            <a:rPr lang="ja-JP" altLang="en-US" sz="1100">
              <a:solidFill>
                <a:schemeClr val="dk1"/>
              </a:solidFill>
              <a:effectLst/>
              <a:latin typeface="+mn-lt"/>
              <a:ea typeface="+mn-ea"/>
              <a:cs typeface="+mn-cs"/>
            </a:rPr>
            <a:t>この程度の残高は</a:t>
          </a:r>
          <a:r>
            <a:rPr lang="ja-JP" altLang="ja-JP" sz="1100">
              <a:solidFill>
                <a:schemeClr val="dk1"/>
              </a:solidFill>
              <a:effectLst/>
              <a:latin typeface="+mn-lt"/>
              <a:ea typeface="+mn-ea"/>
              <a:cs typeface="+mn-cs"/>
            </a:rPr>
            <a:t>必要であると考えて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実質収支及び実質単年度収支ともに、前年度より好転している。これは、交付税の合併算定替えの縮減が本格化する中、全職員を挙げて財政改革に取り組んだ結果によるものである。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実質単年度収支は赤字であり、その要因としては</a:t>
          </a:r>
          <a:r>
            <a:rPr kumimoji="1" lang="ja-JP" altLang="ja-JP" sz="1100">
              <a:solidFill>
                <a:schemeClr val="dk1"/>
              </a:solidFill>
              <a:effectLst/>
              <a:latin typeface="+mn-lt"/>
              <a:ea typeface="+mn-ea"/>
              <a:cs typeface="+mn-cs"/>
            </a:rPr>
            <a:t>新市建設計画に基づく大型施設整備事業が最終段階に入ったこと、及び市町合併後に行われるべきであった経常経費の縮減が</a:t>
          </a:r>
          <a:r>
            <a:rPr kumimoji="1" lang="ja-JP" altLang="en-US" sz="1100">
              <a:solidFill>
                <a:schemeClr val="dk1"/>
              </a:solidFill>
              <a:effectLst/>
              <a:latin typeface="+mn-lt"/>
              <a:ea typeface="+mn-ea"/>
              <a:cs typeface="+mn-cs"/>
            </a:rPr>
            <a:t>未だ不</a:t>
          </a:r>
          <a:r>
            <a:rPr kumimoji="1" lang="ja-JP" altLang="ja-JP" sz="1100">
              <a:solidFill>
                <a:schemeClr val="dk1"/>
              </a:solidFill>
              <a:effectLst/>
              <a:latin typeface="+mn-lt"/>
              <a:ea typeface="+mn-ea"/>
              <a:cs typeface="+mn-cs"/>
            </a:rPr>
            <a:t>十分で</a:t>
          </a:r>
          <a:r>
            <a:rPr kumimoji="1" lang="ja-JP" altLang="en-US" sz="1100">
              <a:solidFill>
                <a:schemeClr val="dk1"/>
              </a:solidFill>
              <a:effectLst/>
              <a:latin typeface="+mn-lt"/>
              <a:ea typeface="+mn-ea"/>
              <a:cs typeface="+mn-cs"/>
            </a:rPr>
            <a:t>あることによる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事務事業の見直し・統廃合など歳出の合理化等を徹底して推進し、財政の健全化に努める。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水道事業会計においては、</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年度から耐震補強にかかる大型事業を予定していることから、事業費を削減しており黒字</a:t>
          </a:r>
          <a:r>
            <a:rPr kumimoji="1" lang="ja-JP" altLang="ja-JP" sz="1100">
              <a:solidFill>
                <a:schemeClr val="dk1"/>
              </a:solidFill>
              <a:effectLst/>
              <a:latin typeface="+mn-lt"/>
              <a:ea typeface="+mn-ea"/>
              <a:cs typeface="+mn-cs"/>
            </a:rPr>
            <a:t>額が増加している。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国民健康保険特別会計（事業勘定）においては、平成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a:t>
          </a:r>
          <a:r>
            <a:rPr kumimoji="1" lang="ja-JP" altLang="en-US" sz="1100">
              <a:solidFill>
                <a:schemeClr val="dk1"/>
              </a:solidFill>
              <a:effectLst/>
              <a:latin typeface="+mn-lt"/>
              <a:ea typeface="+mn-ea"/>
              <a:cs typeface="+mn-cs"/>
            </a:rPr>
            <a:t>ける</a:t>
          </a:r>
          <a:r>
            <a:rPr kumimoji="1" lang="ja-JP" altLang="ja-JP" sz="1100">
              <a:solidFill>
                <a:schemeClr val="dk1"/>
              </a:solidFill>
              <a:effectLst/>
              <a:latin typeface="+mn-lt"/>
              <a:ea typeface="+mn-ea"/>
              <a:cs typeface="+mn-cs"/>
            </a:rPr>
            <a:t>Ｃ型肝炎関連等医療費</a:t>
          </a:r>
          <a:r>
            <a:rPr kumimoji="1" lang="ja-JP" altLang="en-US" sz="1100">
              <a:solidFill>
                <a:schemeClr val="dk1"/>
              </a:solidFill>
              <a:effectLst/>
              <a:latin typeface="+mn-lt"/>
              <a:ea typeface="+mn-ea"/>
              <a:cs typeface="+mn-cs"/>
            </a:rPr>
            <a:t>高騰</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影響が</a:t>
          </a:r>
          <a:r>
            <a:rPr kumimoji="1" lang="ja-JP" altLang="ja-JP" sz="1100">
              <a:solidFill>
                <a:schemeClr val="dk1"/>
              </a:solidFill>
              <a:effectLst/>
              <a:latin typeface="+mn-lt"/>
              <a:ea typeface="+mn-ea"/>
              <a:cs typeface="+mn-cs"/>
            </a:rPr>
            <a:t>終息化した</a:t>
          </a:r>
          <a:r>
            <a:rPr kumimoji="1"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年度に引き続き黒字額が増加している。</a:t>
          </a:r>
          <a:r>
            <a:rPr kumimoji="1" lang="ja-JP" altLang="ja-JP" sz="1100">
              <a:solidFill>
                <a:schemeClr val="dk1"/>
              </a:solidFill>
              <a:effectLst/>
              <a:latin typeface="+mn-lt"/>
              <a:ea typeface="+mn-ea"/>
              <a:cs typeface="+mn-cs"/>
            </a:rPr>
            <a:t>しかしながら、毎年一般会計から赤字補填を行わざるを得ず財政を圧迫している状況である。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その他の会計では、いずれも独立採算制を目標としているものの、一般会計からの繰出により維持されている会計となっている。</a:t>
          </a:r>
          <a:endParaRPr lang="ja-JP" altLang="ja-JP">
            <a:effectLst/>
          </a:endParaRPr>
        </a:p>
        <a:p>
          <a:r>
            <a:rPr kumimoji="1" lang="ja-JP" altLang="ja-JP" sz="1100">
              <a:solidFill>
                <a:schemeClr val="dk1"/>
              </a:solidFill>
              <a:effectLst/>
              <a:latin typeface="+mn-lt"/>
              <a:ea typeface="+mn-ea"/>
              <a:cs typeface="+mn-cs"/>
            </a:rPr>
            <a:t>　今後も、各会計において独立採算制の原則のもと、財政健全化に向けた取り組みを進めることで市全体として健全な財政を維持していく必要がある。</a:t>
          </a:r>
          <a:endParaRPr kumimoji="1" lang="en-US" altLang="ja-JP" sz="1400">
            <a:latin typeface="ＭＳ ゴシック" pitchFamily="49" charset="-128"/>
            <a:ea typeface="ＭＳ ゴシック" pitchFamily="49"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全会計において赤字は発生していないが、一般会計から独立した運営は困難を極め、計画や制度を見直し、経営的なてこ入れが必要である。</a:t>
          </a:r>
          <a:endParaRPr lang="ja-JP" altLang="ja-JP" sz="1400">
            <a:effectLst/>
          </a:endParaRPr>
        </a:p>
        <a:p>
          <a:r>
            <a:rPr kumimoji="1" lang="ja-JP" altLang="ja-JP" sz="1100">
              <a:solidFill>
                <a:schemeClr val="dk1"/>
              </a:solidFill>
              <a:effectLst/>
              <a:latin typeface="+mn-lt"/>
              <a:ea typeface="+mn-ea"/>
              <a:cs typeface="+mn-cs"/>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18212347</v>
      </c>
      <c r="BO4" s="372"/>
      <c r="BP4" s="372"/>
      <c r="BQ4" s="372"/>
      <c r="BR4" s="372"/>
      <c r="BS4" s="372"/>
      <c r="BT4" s="372"/>
      <c r="BU4" s="373"/>
      <c r="BV4" s="371">
        <v>19036471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6.6</v>
      </c>
      <c r="CU4" s="378"/>
      <c r="CV4" s="378"/>
      <c r="CW4" s="378"/>
      <c r="CX4" s="378"/>
      <c r="CY4" s="378"/>
      <c r="CZ4" s="378"/>
      <c r="DA4" s="379"/>
      <c r="DB4" s="377">
        <v>7.1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17256551</v>
      </c>
      <c r="BO5" s="409"/>
      <c r="BP5" s="409"/>
      <c r="BQ5" s="409"/>
      <c r="BR5" s="409"/>
      <c r="BS5" s="409"/>
      <c r="BT5" s="409"/>
      <c r="BU5" s="410"/>
      <c r="BV5" s="408">
        <v>18078953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89.6</v>
      </c>
      <c r="CU5" s="406"/>
      <c r="CV5" s="406"/>
      <c r="CW5" s="406"/>
      <c r="CX5" s="406"/>
      <c r="CY5" s="406"/>
      <c r="CZ5" s="406"/>
      <c r="DA5" s="407"/>
      <c r="DB5" s="405">
        <v>89.6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955796</v>
      </c>
      <c r="BO6" s="409"/>
      <c r="BP6" s="409"/>
      <c r="BQ6" s="409"/>
      <c r="BR6" s="409"/>
      <c r="BS6" s="409"/>
      <c r="BT6" s="409"/>
      <c r="BU6" s="410"/>
      <c r="BV6" s="408">
        <v>957518</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94.5</v>
      </c>
      <c r="CU6" s="446"/>
      <c r="CV6" s="446"/>
      <c r="CW6" s="446"/>
      <c r="CX6" s="446"/>
      <c r="CY6" s="446"/>
      <c r="CZ6" s="446"/>
      <c r="DA6" s="447"/>
      <c r="DB6" s="445">
        <v>94.4</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251928</v>
      </c>
      <c r="BO7" s="409"/>
      <c r="BP7" s="409"/>
      <c r="BQ7" s="409"/>
      <c r="BR7" s="409"/>
      <c r="BS7" s="409"/>
      <c r="BT7" s="409"/>
      <c r="BU7" s="410"/>
      <c r="BV7" s="408">
        <v>182285</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10599004</v>
      </c>
      <c r="CU7" s="409"/>
      <c r="CV7" s="409"/>
      <c r="CW7" s="409"/>
      <c r="CX7" s="409"/>
      <c r="CY7" s="409"/>
      <c r="CZ7" s="409"/>
      <c r="DA7" s="410"/>
      <c r="DB7" s="408">
        <v>10884871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703868</v>
      </c>
      <c r="BO8" s="409"/>
      <c r="BP8" s="409"/>
      <c r="BQ8" s="409"/>
      <c r="BR8" s="409"/>
      <c r="BS8" s="409"/>
      <c r="BT8" s="409"/>
      <c r="BU8" s="410"/>
      <c r="BV8" s="408">
        <v>775233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0.42</v>
      </c>
      <c r="CU8" s="449"/>
      <c r="CV8" s="449"/>
      <c r="CW8" s="449"/>
      <c r="CX8" s="449"/>
      <c r="CY8" s="449"/>
      <c r="CZ8" s="449"/>
      <c r="DA8" s="450"/>
      <c r="DB8" s="448">
        <v>0.43</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36827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-71365</v>
      </c>
      <c r="BO9" s="409"/>
      <c r="BP9" s="409"/>
      <c r="BQ9" s="409"/>
      <c r="BR9" s="409"/>
      <c r="BS9" s="409"/>
      <c r="BT9" s="409"/>
      <c r="BU9" s="410"/>
      <c r="BV9" s="408">
        <v>-67548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13.6</v>
      </c>
      <c r="CU9" s="406"/>
      <c r="CV9" s="406"/>
      <c r="CW9" s="406"/>
      <c r="CX9" s="406"/>
      <c r="CY9" s="406"/>
      <c r="CZ9" s="406"/>
      <c r="DA9" s="407"/>
      <c r="DB9" s="405">
        <v>12.9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38017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406</v>
      </c>
      <c r="BO10" s="409"/>
      <c r="BP10" s="409"/>
      <c r="BQ10" s="409"/>
      <c r="BR10" s="409"/>
      <c r="BS10" s="409"/>
      <c r="BT10" s="409"/>
      <c r="BU10" s="410"/>
      <c r="BV10" s="408">
        <v>282</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37443</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150000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37224</v>
      </c>
      <c r="S13" s="490"/>
      <c r="T13" s="490"/>
      <c r="U13" s="490"/>
      <c r="V13" s="491"/>
      <c r="W13" s="424" t="s">
        <v>132</v>
      </c>
      <c r="X13" s="425"/>
      <c r="Y13" s="425"/>
      <c r="Z13" s="425"/>
      <c r="AA13" s="425"/>
      <c r="AB13" s="415"/>
      <c r="AC13" s="459">
        <v>2641</v>
      </c>
      <c r="AD13" s="460"/>
      <c r="AE13" s="460"/>
      <c r="AF13" s="460"/>
      <c r="AG13" s="499"/>
      <c r="AH13" s="459">
        <v>2945</v>
      </c>
      <c r="AI13" s="460"/>
      <c r="AJ13" s="460"/>
      <c r="AK13" s="460"/>
      <c r="AL13" s="461"/>
      <c r="AM13" s="437" t="s">
        <v>133</v>
      </c>
      <c r="AN13" s="438"/>
      <c r="AO13" s="438"/>
      <c r="AP13" s="438"/>
      <c r="AQ13" s="438"/>
      <c r="AR13" s="438"/>
      <c r="AS13" s="438"/>
      <c r="AT13" s="439"/>
      <c r="AU13" s="440" t="s">
        <v>114</v>
      </c>
      <c r="AV13" s="441"/>
      <c r="AW13" s="441"/>
      <c r="AX13" s="441"/>
      <c r="AY13" s="442" t="s">
        <v>134</v>
      </c>
      <c r="AZ13" s="443"/>
      <c r="BA13" s="443"/>
      <c r="BB13" s="443"/>
      <c r="BC13" s="443"/>
      <c r="BD13" s="443"/>
      <c r="BE13" s="443"/>
      <c r="BF13" s="443"/>
      <c r="BG13" s="443"/>
      <c r="BH13" s="443"/>
      <c r="BI13" s="443"/>
      <c r="BJ13" s="443"/>
      <c r="BK13" s="443"/>
      <c r="BL13" s="443"/>
      <c r="BM13" s="444"/>
      <c r="BN13" s="408">
        <v>-70959</v>
      </c>
      <c r="BO13" s="409"/>
      <c r="BP13" s="409"/>
      <c r="BQ13" s="409"/>
      <c r="BR13" s="409"/>
      <c r="BS13" s="409"/>
      <c r="BT13" s="409"/>
      <c r="BU13" s="410"/>
      <c r="BV13" s="408">
        <v>-217266</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7.6</v>
      </c>
      <c r="CU13" s="406"/>
      <c r="CV13" s="406"/>
      <c r="CW13" s="406"/>
      <c r="CX13" s="406"/>
      <c r="CY13" s="406"/>
      <c r="CZ13" s="406"/>
      <c r="DA13" s="407"/>
      <c r="DB13" s="405">
        <v>7.9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136</v>
      </c>
      <c r="M14" s="487"/>
      <c r="N14" s="487"/>
      <c r="O14" s="487"/>
      <c r="P14" s="487"/>
      <c r="Q14" s="488"/>
      <c r="R14" s="489">
        <v>37859</v>
      </c>
      <c r="S14" s="490"/>
      <c r="T14" s="490"/>
      <c r="U14" s="490"/>
      <c r="V14" s="491"/>
      <c r="W14" s="398"/>
      <c r="X14" s="399"/>
      <c r="Y14" s="399"/>
      <c r="Z14" s="399"/>
      <c r="AA14" s="399"/>
      <c r="AB14" s="388"/>
      <c r="AC14" s="492">
        <v>14.8</v>
      </c>
      <c r="AD14" s="493"/>
      <c r="AE14" s="493"/>
      <c r="AF14" s="493"/>
      <c r="AG14" s="494"/>
      <c r="AH14" s="492">
        <v>16.100000000000001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57.5</v>
      </c>
      <c r="CU14" s="504"/>
      <c r="CV14" s="504"/>
      <c r="CW14" s="504"/>
      <c r="CX14" s="504"/>
      <c r="CY14" s="504"/>
      <c r="CZ14" s="504"/>
      <c r="DA14" s="505"/>
      <c r="DB14" s="503">
        <v>65</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138</v>
      </c>
      <c r="N15" s="497"/>
      <c r="O15" s="497"/>
      <c r="P15" s="497"/>
      <c r="Q15" s="498"/>
      <c r="R15" s="489">
        <v>37633</v>
      </c>
      <c r="S15" s="490"/>
      <c r="T15" s="490"/>
      <c r="U15" s="490"/>
      <c r="V15" s="491"/>
      <c r="W15" s="424" t="s">
        <v>139</v>
      </c>
      <c r="X15" s="425"/>
      <c r="Y15" s="425"/>
      <c r="Z15" s="425"/>
      <c r="AA15" s="425"/>
      <c r="AB15" s="415"/>
      <c r="AC15" s="459">
        <v>4566</v>
      </c>
      <c r="AD15" s="460"/>
      <c r="AE15" s="460"/>
      <c r="AF15" s="460"/>
      <c r="AG15" s="499"/>
      <c r="AH15" s="459">
        <v>4751</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3638592</v>
      </c>
      <c r="BO15" s="372"/>
      <c r="BP15" s="372"/>
      <c r="BQ15" s="372"/>
      <c r="BR15" s="372"/>
      <c r="BS15" s="372"/>
      <c r="BT15" s="372"/>
      <c r="BU15" s="373"/>
      <c r="BV15" s="371">
        <v>3647925</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25.6</v>
      </c>
      <c r="AD16" s="493"/>
      <c r="AE16" s="493"/>
      <c r="AF16" s="493"/>
      <c r="AG16" s="494"/>
      <c r="AH16" s="492">
        <v>26</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8606324</v>
      </c>
      <c r="BO16" s="409"/>
      <c r="BP16" s="409"/>
      <c r="BQ16" s="409"/>
      <c r="BR16" s="409"/>
      <c r="BS16" s="409"/>
      <c r="BT16" s="409"/>
      <c r="BU16" s="410"/>
      <c r="BV16" s="408">
        <v>8649256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143</v>
      </c>
      <c r="S17" s="510"/>
      <c r="T17" s="510"/>
      <c r="U17" s="510"/>
      <c r="V17" s="511"/>
      <c r="W17" s="424" t="s">
        <v>146</v>
      </c>
      <c r="X17" s="425"/>
      <c r="Y17" s="425"/>
      <c r="Z17" s="425"/>
      <c r="AA17" s="425"/>
      <c r="AB17" s="415"/>
      <c r="AC17" s="459">
        <v>10613</v>
      </c>
      <c r="AD17" s="460"/>
      <c r="AE17" s="460"/>
      <c r="AF17" s="460"/>
      <c r="AG17" s="499"/>
      <c r="AH17" s="459">
        <v>10600</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4606628</v>
      </c>
      <c r="BO17" s="409"/>
      <c r="BP17" s="409"/>
      <c r="BQ17" s="409"/>
      <c r="BR17" s="409"/>
      <c r="BS17" s="409"/>
      <c r="BT17" s="409"/>
      <c r="BU17" s="410"/>
      <c r="BV17" s="408">
        <v>4611550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194.44</v>
      </c>
      <c r="M18" s="521"/>
      <c r="N18" s="521"/>
      <c r="O18" s="521"/>
      <c r="P18" s="521"/>
      <c r="Q18" s="521"/>
      <c r="R18" s="522"/>
      <c r="S18" s="522"/>
      <c r="T18" s="522"/>
      <c r="U18" s="522"/>
      <c r="V18" s="523"/>
      <c r="W18" s="426"/>
      <c r="X18" s="427"/>
      <c r="Y18" s="427"/>
      <c r="Z18" s="427"/>
      <c r="AA18" s="427"/>
      <c r="AB18" s="418"/>
      <c r="AC18" s="524">
        <v>59.6</v>
      </c>
      <c r="AD18" s="525"/>
      <c r="AE18" s="525"/>
      <c r="AF18" s="525"/>
      <c r="AG18" s="526"/>
      <c r="AH18" s="524">
        <v>57.9</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9639606</v>
      </c>
      <c r="BO18" s="409"/>
      <c r="BP18" s="409"/>
      <c r="BQ18" s="409"/>
      <c r="BR18" s="409"/>
      <c r="BS18" s="409"/>
      <c r="BT18" s="409"/>
      <c r="BU18" s="410"/>
      <c r="BV18" s="408">
        <v>9787731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189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12468720</v>
      </c>
      <c r="BO19" s="409"/>
      <c r="BP19" s="409"/>
      <c r="BQ19" s="409"/>
      <c r="BR19" s="409"/>
      <c r="BS19" s="409"/>
      <c r="BT19" s="409"/>
      <c r="BU19" s="410"/>
      <c r="BV19" s="408">
        <v>12969729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14003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22245157</v>
      </c>
      <c r="BO23" s="409"/>
      <c r="BP23" s="409"/>
      <c r="BQ23" s="409"/>
      <c r="BR23" s="409"/>
      <c r="BS23" s="409"/>
      <c r="BT23" s="409"/>
      <c r="BU23" s="410"/>
      <c r="BV23" s="408">
        <v>21739465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8"/>
      <c r="G24" s="438"/>
      <c r="H24" s="438"/>
      <c r="I24" s="438"/>
      <c r="J24" s="438"/>
      <c r="K24" s="439"/>
      <c r="L24" s="459">
        <v>1</v>
      </c>
      <c r="M24" s="460"/>
      <c r="N24" s="460"/>
      <c r="O24" s="460"/>
      <c r="P24" s="499"/>
      <c r="Q24" s="459">
        <v>7785</v>
      </c>
      <c r="R24" s="460"/>
      <c r="S24" s="460"/>
      <c r="T24" s="460"/>
      <c r="U24" s="460"/>
      <c r="V24" s="499"/>
      <c r="W24" s="558"/>
      <c r="X24" s="546"/>
      <c r="Y24" s="547"/>
      <c r="Z24" s="458" t="s">
        <v>162</v>
      </c>
      <c r="AA24" s="438"/>
      <c r="AB24" s="438"/>
      <c r="AC24" s="438"/>
      <c r="AD24" s="438"/>
      <c r="AE24" s="438"/>
      <c r="AF24" s="438"/>
      <c r="AG24" s="439"/>
      <c r="AH24" s="459">
        <v>297</v>
      </c>
      <c r="AI24" s="460"/>
      <c r="AJ24" s="460"/>
      <c r="AK24" s="460"/>
      <c r="AL24" s="499"/>
      <c r="AM24" s="459">
        <v>912681</v>
      </c>
      <c r="AN24" s="460"/>
      <c r="AO24" s="460"/>
      <c r="AP24" s="460"/>
      <c r="AQ24" s="460"/>
      <c r="AR24" s="499"/>
      <c r="AS24" s="459">
        <v>3073</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19327662</v>
      </c>
      <c r="BO24" s="409"/>
      <c r="BP24" s="409"/>
      <c r="BQ24" s="409"/>
      <c r="BR24" s="409"/>
      <c r="BS24" s="409"/>
      <c r="BT24" s="409"/>
      <c r="BU24" s="410"/>
      <c r="BV24" s="408">
        <v>19754467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8"/>
      <c r="G25" s="438"/>
      <c r="H25" s="438"/>
      <c r="I25" s="438"/>
      <c r="J25" s="438"/>
      <c r="K25" s="439"/>
      <c r="L25" s="459">
        <v>1</v>
      </c>
      <c r="M25" s="460"/>
      <c r="N25" s="460"/>
      <c r="O25" s="460"/>
      <c r="P25" s="499"/>
      <c r="Q25" s="459">
        <v>6240</v>
      </c>
      <c r="R25" s="460"/>
      <c r="S25" s="460"/>
      <c r="T25" s="460"/>
      <c r="U25" s="460"/>
      <c r="V25" s="499"/>
      <c r="W25" s="558"/>
      <c r="X25" s="546"/>
      <c r="Y25" s="547"/>
      <c r="Z25" s="458" t="s">
        <v>165</v>
      </c>
      <c r="AA25" s="438"/>
      <c r="AB25" s="438"/>
      <c r="AC25" s="438"/>
      <c r="AD25" s="438"/>
      <c r="AE25" s="438"/>
      <c r="AF25" s="438"/>
      <c r="AG25" s="439"/>
      <c r="AH25" s="459" t="s">
        <v>122</v>
      </c>
      <c r="AI25" s="460"/>
      <c r="AJ25" s="460"/>
      <c r="AK25" s="460"/>
      <c r="AL25" s="499"/>
      <c r="AM25" s="459" t="s">
        <v>130</v>
      </c>
      <c r="AN25" s="460"/>
      <c r="AO25" s="460"/>
      <c r="AP25" s="460"/>
      <c r="AQ25" s="460"/>
      <c r="AR25" s="499"/>
      <c r="AS25" s="459" t="s">
        <v>130</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1537519</v>
      </c>
      <c r="BO25" s="372"/>
      <c r="BP25" s="372"/>
      <c r="BQ25" s="372"/>
      <c r="BR25" s="372"/>
      <c r="BS25" s="372"/>
      <c r="BT25" s="372"/>
      <c r="BU25" s="373"/>
      <c r="BV25" s="371">
        <v>1543746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167</v>
      </c>
      <c r="F26" s="438"/>
      <c r="G26" s="438"/>
      <c r="H26" s="438"/>
      <c r="I26" s="438"/>
      <c r="J26" s="438"/>
      <c r="K26" s="439"/>
      <c r="L26" s="459">
        <v>1</v>
      </c>
      <c r="M26" s="460"/>
      <c r="N26" s="460"/>
      <c r="O26" s="460"/>
      <c r="P26" s="499"/>
      <c r="Q26" s="459">
        <v>5339</v>
      </c>
      <c r="R26" s="460"/>
      <c r="S26" s="460"/>
      <c r="T26" s="460"/>
      <c r="U26" s="460"/>
      <c r="V26" s="499"/>
      <c r="W26" s="558"/>
      <c r="X26" s="546"/>
      <c r="Y26" s="547"/>
      <c r="Z26" s="458" t="s">
        <v>168</v>
      </c>
      <c r="AA26" s="568"/>
      <c r="AB26" s="568"/>
      <c r="AC26" s="568"/>
      <c r="AD26" s="568"/>
      <c r="AE26" s="568"/>
      <c r="AF26" s="568"/>
      <c r="AG26" s="569"/>
      <c r="AH26" s="459">
        <v>13</v>
      </c>
      <c r="AI26" s="460"/>
      <c r="AJ26" s="460"/>
      <c r="AK26" s="460"/>
      <c r="AL26" s="499"/>
      <c r="AM26" s="459">
        <v>33228</v>
      </c>
      <c r="AN26" s="460"/>
      <c r="AO26" s="460"/>
      <c r="AP26" s="460"/>
      <c r="AQ26" s="460"/>
      <c r="AR26" s="499"/>
      <c r="AS26" s="459">
        <v>2556</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170</v>
      </c>
      <c r="F27" s="438"/>
      <c r="G27" s="438"/>
      <c r="H27" s="438"/>
      <c r="I27" s="438"/>
      <c r="J27" s="438"/>
      <c r="K27" s="439"/>
      <c r="L27" s="459">
        <v>1</v>
      </c>
      <c r="M27" s="460"/>
      <c r="N27" s="460"/>
      <c r="O27" s="460"/>
      <c r="P27" s="499"/>
      <c r="Q27" s="459">
        <v>4090</v>
      </c>
      <c r="R27" s="460"/>
      <c r="S27" s="460"/>
      <c r="T27" s="460"/>
      <c r="U27" s="460"/>
      <c r="V27" s="499"/>
      <c r="W27" s="558"/>
      <c r="X27" s="546"/>
      <c r="Y27" s="547"/>
      <c r="Z27" s="458" t="s">
        <v>171</v>
      </c>
      <c r="AA27" s="438"/>
      <c r="AB27" s="438"/>
      <c r="AC27" s="438"/>
      <c r="AD27" s="438"/>
      <c r="AE27" s="438"/>
      <c r="AF27" s="438"/>
      <c r="AG27" s="439"/>
      <c r="AH27" s="459">
        <v>18</v>
      </c>
      <c r="AI27" s="460"/>
      <c r="AJ27" s="460"/>
      <c r="AK27" s="460"/>
      <c r="AL27" s="499"/>
      <c r="AM27" s="459">
        <v>60802</v>
      </c>
      <c r="AN27" s="460"/>
      <c r="AO27" s="460"/>
      <c r="AP27" s="460"/>
      <c r="AQ27" s="460"/>
      <c r="AR27" s="499"/>
      <c r="AS27" s="459">
        <v>3378</v>
      </c>
      <c r="AT27" s="460"/>
      <c r="AU27" s="460"/>
      <c r="AV27" s="460"/>
      <c r="AW27" s="460"/>
      <c r="AX27" s="461"/>
      <c r="AY27" s="500" t="s">
        <v>172</v>
      </c>
      <c r="AZ27" s="501"/>
      <c r="BA27" s="501"/>
      <c r="BB27" s="501"/>
      <c r="BC27" s="501"/>
      <c r="BD27" s="501"/>
      <c r="BE27" s="501"/>
      <c r="BF27" s="501"/>
      <c r="BG27" s="501"/>
      <c r="BH27" s="501"/>
      <c r="BI27" s="501"/>
      <c r="BJ27" s="501"/>
      <c r="BK27" s="501"/>
      <c r="BL27" s="501"/>
      <c r="BM27" s="502"/>
      <c r="BN27" s="581">
        <v>558914</v>
      </c>
      <c r="BO27" s="582"/>
      <c r="BP27" s="582"/>
      <c r="BQ27" s="582"/>
      <c r="BR27" s="582"/>
      <c r="BS27" s="582"/>
      <c r="BT27" s="582"/>
      <c r="BU27" s="583"/>
      <c r="BV27" s="581">
        <v>558914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173</v>
      </c>
      <c r="F28" s="438"/>
      <c r="G28" s="438"/>
      <c r="H28" s="438"/>
      <c r="I28" s="438"/>
      <c r="J28" s="438"/>
      <c r="K28" s="439"/>
      <c r="L28" s="459">
        <v>1</v>
      </c>
      <c r="M28" s="460"/>
      <c r="N28" s="460"/>
      <c r="O28" s="460"/>
      <c r="P28" s="499"/>
      <c r="Q28" s="459">
        <v>3330</v>
      </c>
      <c r="R28" s="460"/>
      <c r="S28" s="460"/>
      <c r="T28" s="460"/>
      <c r="U28" s="460"/>
      <c r="V28" s="499"/>
      <c r="W28" s="558"/>
      <c r="X28" s="546"/>
      <c r="Y28" s="547"/>
      <c r="Z28" s="458" t="s">
        <v>174</v>
      </c>
      <c r="AA28" s="438"/>
      <c r="AB28" s="438"/>
      <c r="AC28" s="438"/>
      <c r="AD28" s="438"/>
      <c r="AE28" s="438"/>
      <c r="AF28" s="438"/>
      <c r="AG28" s="439"/>
      <c r="AH28" s="459" t="s">
        <v>122</v>
      </c>
      <c r="AI28" s="460"/>
      <c r="AJ28" s="460"/>
      <c r="AK28" s="460"/>
      <c r="AL28" s="499"/>
      <c r="AM28" s="459" t="s">
        <v>175</v>
      </c>
      <c r="AN28" s="460"/>
      <c r="AO28" s="460"/>
      <c r="AP28" s="460"/>
      <c r="AQ28" s="460"/>
      <c r="AR28" s="499"/>
      <c r="AS28" s="459" t="s">
        <v>130</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1760819</v>
      </c>
      <c r="BO28" s="372"/>
      <c r="BP28" s="372"/>
      <c r="BQ28" s="372"/>
      <c r="BR28" s="372"/>
      <c r="BS28" s="372"/>
      <c r="BT28" s="372"/>
      <c r="BU28" s="373"/>
      <c r="BV28" s="371">
        <v>1760413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177</v>
      </c>
      <c r="F29" s="438"/>
      <c r="G29" s="438"/>
      <c r="H29" s="438"/>
      <c r="I29" s="438"/>
      <c r="J29" s="438"/>
      <c r="K29" s="439"/>
      <c r="L29" s="459">
        <v>17</v>
      </c>
      <c r="M29" s="460"/>
      <c r="N29" s="460"/>
      <c r="O29" s="460"/>
      <c r="P29" s="499"/>
      <c r="Q29" s="459">
        <v>3050</v>
      </c>
      <c r="R29" s="460"/>
      <c r="S29" s="460"/>
      <c r="T29" s="460"/>
      <c r="U29" s="460"/>
      <c r="V29" s="499"/>
      <c r="W29" s="559"/>
      <c r="X29" s="560"/>
      <c r="Y29" s="561"/>
      <c r="Z29" s="458" t="s">
        <v>178</v>
      </c>
      <c r="AA29" s="438"/>
      <c r="AB29" s="438"/>
      <c r="AC29" s="438"/>
      <c r="AD29" s="438"/>
      <c r="AE29" s="438"/>
      <c r="AF29" s="438"/>
      <c r="AG29" s="439"/>
      <c r="AH29" s="459">
        <v>315</v>
      </c>
      <c r="AI29" s="460"/>
      <c r="AJ29" s="460"/>
      <c r="AK29" s="460"/>
      <c r="AL29" s="499"/>
      <c r="AM29" s="459">
        <v>973483</v>
      </c>
      <c r="AN29" s="460"/>
      <c r="AO29" s="460"/>
      <c r="AP29" s="460"/>
      <c r="AQ29" s="460"/>
      <c r="AR29" s="499"/>
      <c r="AS29" s="459">
        <v>3090</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240701</v>
      </c>
      <c r="BO29" s="409"/>
      <c r="BP29" s="409"/>
      <c r="BQ29" s="409"/>
      <c r="BR29" s="409"/>
      <c r="BS29" s="409"/>
      <c r="BT29" s="409"/>
      <c r="BU29" s="410"/>
      <c r="BV29" s="408">
        <v>240654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96.7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1514056</v>
      </c>
      <c r="BO30" s="582"/>
      <c r="BP30" s="582"/>
      <c r="BQ30" s="582"/>
      <c r="BR30" s="582"/>
      <c r="BS30" s="582"/>
      <c r="BT30" s="582"/>
      <c r="BU30" s="583"/>
      <c r="BV30" s="581">
        <v>1820438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189</v>
      </c>
      <c r="V33" s="432"/>
      <c r="W33" s="397" t="s">
        <v>188</v>
      </c>
      <c r="X33" s="397"/>
      <c r="Y33" s="397"/>
      <c r="Z33" s="397"/>
      <c r="AA33" s="397"/>
      <c r="AB33" s="397"/>
      <c r="AC33" s="397"/>
      <c r="AD33" s="397"/>
      <c r="AE33" s="397"/>
      <c r="AF33" s="397"/>
      <c r="AG33" s="397"/>
      <c r="AH33" s="397"/>
      <c r="AI33" s="397"/>
      <c r="AJ33" s="397"/>
      <c r="AK33" s="397"/>
      <c r="AL33" s="195"/>
      <c r="AM33" s="432" t="s">
        <v>187</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189</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国民健康保険特別会計（事業勘定）</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IF('各会計、関係団体の財政状況及び健全化判断比率'!B34="","",'各会計、関係団体の財政状況及び健全化判断比率'!B34)</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16</v>
      </c>
      <c r="BX34" s="594"/>
      <c r="BY34" s="595" t="str">
        <f>IF('各会計、関係団体の財政状況及び健全化判断比率'!B68="","",'各会計、関係団体の財政状況及び健全化判断比率'!B68)</f>
        <v>松山養護老人ホーム事務組合（一般会計）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26</v>
      </c>
      <c r="CP34" s="594"/>
      <c r="CQ34" s="595" t="str">
        <f>IF('各会計、関係団体の財政状況及び健全化判断比率'!BS7="","",'各会計、関係団体の財政状況及び健全化判断比率'!BS7)</f>
        <v>株式会社　プロシーズ</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国民健康保険特別会計（診療施設勘定）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IF('各会計、関係団体の財政状況及び健全化判断比率'!B35="","",'各会計、関係団体の財政状況及び健全化判断比率'!B35)</f>
        <v>飲料水供給施設特別会計</v>
      </c>
      <c r="BH35" s="595"/>
      <c r="BI35" s="595"/>
      <c r="BJ35" s="595"/>
      <c r="BK35" s="595"/>
      <c r="BL35" s="595"/>
      <c r="BM35" s="595"/>
      <c r="BN35" s="595"/>
      <c r="BO35" s="595"/>
      <c r="BP35" s="595"/>
      <c r="BQ35" s="595"/>
      <c r="BR35" s="595"/>
      <c r="BS35" s="595"/>
      <c r="BT35" s="595"/>
      <c r="BU35" s="595"/>
      <c r="BV35" s="193"/>
      <c r="BW35" s="594">
        <f t="shared" ref="BW35:BW43" si="2">IF(BY35="","",BW34+1)</f>
        <v>17</v>
      </c>
      <c r="BX35" s="594"/>
      <c r="BY35" s="595" t="str">
        <f>IF('各会計、関係団体の財政状況及び健全化判断比率'!B69="","",'各会計、関係団体の財政状況及び健全化判断比率'!B69)</f>
        <v>松山養護老人ホーム事務組合（診療所事業会計）</v>
      </c>
      <c r="BZ35" s="595"/>
      <c r="CA35" s="595"/>
      <c r="CB35" s="595"/>
      <c r="CC35" s="595"/>
      <c r="CD35" s="595"/>
      <c r="CE35" s="595"/>
      <c r="CF35" s="595"/>
      <c r="CG35" s="595"/>
      <c r="CH35" s="595"/>
      <c r="CI35" s="595"/>
      <c r="CJ35" s="595"/>
      <c r="CK35" s="595"/>
      <c r="CL35" s="595"/>
      <c r="CM35" s="595"/>
      <c r="CN35" s="193"/>
      <c r="CO35" s="594">
        <f t="shared" ref="CO35:CO43" si="3">IF(CQ35="","",CO34+1)</f>
        <v>27</v>
      </c>
      <c r="CP35" s="594"/>
      <c r="CQ35" s="595" t="str">
        <f>IF('各会計、関係団体の財政状況及び健全化判断比率'!BS8="","",'各会計、関係団体の財政状況及び健全化判断比率'!BS8)</f>
        <v>株式会社　まちづくり郡中</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IF('各会計、関係団体の財政状況及び健全化判断比率'!B36="","",'各会計、関係団体の財政状況及び健全化判断比率'!B36)</f>
        <v>伊予港上屋特別会計</v>
      </c>
      <c r="BH36" s="595"/>
      <c r="BI36" s="595"/>
      <c r="BJ36" s="595"/>
      <c r="BK36" s="595"/>
      <c r="BL36" s="595"/>
      <c r="BM36" s="595"/>
      <c r="BN36" s="595"/>
      <c r="BO36" s="595"/>
      <c r="BP36" s="595"/>
      <c r="BQ36" s="595"/>
      <c r="BR36" s="595"/>
      <c r="BS36" s="595"/>
      <c r="BT36" s="595"/>
      <c r="BU36" s="595"/>
      <c r="BV36" s="193"/>
      <c r="BW36" s="594">
        <f t="shared" si="2"/>
        <v>18</v>
      </c>
      <c r="BX36" s="594"/>
      <c r="BY36" s="595" t="str">
        <f>IF('各会計、関係団体の財政状況及び健全化判断比率'!B70="","",'各会計、関係団体の財政状況及び健全化判断比率'!B70)</f>
        <v>松山広域福祉施設事務組合（一般会計）</v>
      </c>
      <c r="BZ36" s="595"/>
      <c r="CA36" s="595"/>
      <c r="CB36" s="595"/>
      <c r="CC36" s="595"/>
      <c r="CD36" s="595"/>
      <c r="CE36" s="595"/>
      <c r="CF36" s="595"/>
      <c r="CG36" s="595"/>
      <c r="CH36" s="595"/>
      <c r="CI36" s="595"/>
      <c r="CJ36" s="595"/>
      <c r="CK36" s="595"/>
      <c r="CL36" s="595"/>
      <c r="CM36" s="595"/>
      <c r="CN36" s="193"/>
      <c r="CO36" s="594">
        <f t="shared" si="3"/>
        <v>28</v>
      </c>
      <c r="CP36" s="594"/>
      <c r="CQ36" s="595" t="str">
        <f>IF('各会計、関係団体の財政状況及び健全化判断比率'!BS9="","",'各会計、関係団体の財政状況及び健全化判断比率'!BS9)</f>
        <v>株式会社　シーサイドふたみ</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11</v>
      </c>
      <c r="BF37" s="594"/>
      <c r="BG37" s="595" t="str">
        <f>IF('各会計、関係団体の財政状況及び健全化判断比率'!B37="","",'各会計、関係団体の財政状況及び健全化判断比率'!B37)</f>
        <v>公共下水道特別会計</v>
      </c>
      <c r="BH37" s="595"/>
      <c r="BI37" s="595"/>
      <c r="BJ37" s="595"/>
      <c r="BK37" s="595"/>
      <c r="BL37" s="595"/>
      <c r="BM37" s="595"/>
      <c r="BN37" s="595"/>
      <c r="BO37" s="595"/>
      <c r="BP37" s="595"/>
      <c r="BQ37" s="595"/>
      <c r="BR37" s="595"/>
      <c r="BS37" s="595"/>
      <c r="BT37" s="595"/>
      <c r="BU37" s="595"/>
      <c r="BV37" s="193"/>
      <c r="BW37" s="594">
        <f t="shared" si="2"/>
        <v>19</v>
      </c>
      <c r="BX37" s="594"/>
      <c r="BY37" s="595" t="str">
        <f>IF('各会計、関係団体の財政状況及び健全化判断比率'!B71="","",'各会計、関係団体の財政状況及び健全化判断比率'!B71)</f>
        <v>松山広域福祉施設事務組合（公営企業会計）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介護サービス事業特別会計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12</v>
      </c>
      <c r="BF38" s="594"/>
      <c r="BG38" s="595" t="str">
        <f>IF('各会計、関係団体の財政状況及び健全化判断比率'!B38="","",'各会計、関係団体の財政状況及び健全化判断比率'!B38)</f>
        <v>特定環境保全公共下水道特別会計</v>
      </c>
      <c r="BH38" s="595"/>
      <c r="BI38" s="595"/>
      <c r="BJ38" s="595"/>
      <c r="BK38" s="595"/>
      <c r="BL38" s="595"/>
      <c r="BM38" s="595"/>
      <c r="BN38" s="595"/>
      <c r="BO38" s="595"/>
      <c r="BP38" s="595"/>
      <c r="BQ38" s="595"/>
      <c r="BR38" s="595"/>
      <c r="BS38" s="595"/>
      <c r="BT38" s="595"/>
      <c r="BU38" s="595"/>
      <c r="BV38" s="193"/>
      <c r="BW38" s="594">
        <f t="shared" si="2"/>
        <v>20</v>
      </c>
      <c r="BX38" s="594"/>
      <c r="BY38" s="595" t="str">
        <f>IF('各会計、関係団体の財政状況及び健全化判断比率'!B72="","",'各会計、関係団体の財政状況及び健全化判断比率'!B72)</f>
        <v>愛媛県市町総合事務組合（退職手当事業分）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13</v>
      </c>
      <c r="BF39" s="594"/>
      <c r="BG39" s="595" t="str">
        <f>IF('各会計、関係団体の財政状況及び健全化判断比率'!B39="","",'各会計、関係団体の財政状況及び健全化判断比率'!B39)</f>
        <v>農業集落排水特別会計</v>
      </c>
      <c r="BH39" s="595"/>
      <c r="BI39" s="595"/>
      <c r="BJ39" s="595"/>
      <c r="BK39" s="595"/>
      <c r="BL39" s="595"/>
      <c r="BM39" s="595"/>
      <c r="BN39" s="595"/>
      <c r="BO39" s="595"/>
      <c r="BP39" s="595"/>
      <c r="BQ39" s="595"/>
      <c r="BR39" s="595"/>
      <c r="BS39" s="595"/>
      <c r="BT39" s="595"/>
      <c r="BU39" s="595"/>
      <c r="BV39" s="193"/>
      <c r="BW39" s="594">
        <f t="shared" si="2"/>
        <v>21</v>
      </c>
      <c r="BX39" s="594"/>
      <c r="BY39" s="595" t="str">
        <f>IF('各会計、関係団体の財政状況及び健全化判断比率'!B73="","",'各会計、関係団体の財政状況及び健全化判断比率'!B73)</f>
        <v>愛媛県市町総合事務組合（消防補償事業分）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f t="shared" si="1"/>
        <v>14</v>
      </c>
      <c r="BF40" s="594"/>
      <c r="BG40" s="595" t="str">
        <f>IF('各会計、関係団体の財政状況及び健全化判断比率'!B40="","",'各会計、関係団体の財政状況及び健全化判断比率'!B40)</f>
        <v>浄化槽整備特別会計</v>
      </c>
      <c r="BH40" s="595"/>
      <c r="BI40" s="595"/>
      <c r="BJ40" s="595"/>
      <c r="BK40" s="595"/>
      <c r="BL40" s="595"/>
      <c r="BM40" s="595"/>
      <c r="BN40" s="595"/>
      <c r="BO40" s="595"/>
      <c r="BP40" s="595"/>
      <c r="BQ40" s="595"/>
      <c r="BR40" s="595"/>
      <c r="BS40" s="595"/>
      <c r="BT40" s="595"/>
      <c r="BU40" s="595"/>
      <c r="BV40" s="193"/>
      <c r="BW40" s="594">
        <f t="shared" si="2"/>
        <v>22</v>
      </c>
      <c r="BX40" s="594"/>
      <c r="BY40" s="595" t="str">
        <f>IF('各会計、関係団体の財政状況及び健全化判断比率'!B74="","",'各会計、関係団体の財政状況及び健全化判断比率'!B74)</f>
        <v>愛媛県市町総合事務組合（交通災害事業分）</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f t="shared" si="1"/>
        <v>15</v>
      </c>
      <c r="BF41" s="594"/>
      <c r="BG41" s="595" t="str">
        <f>IF('各会計、関係団体の財政状況及び健全化判断比率'!B41="","",'各会計、関係団体の財政状況及び健全化判断比率'!B41)</f>
        <v>都市総合文化施設運営事業特別会計</v>
      </c>
      <c r="BH41" s="595"/>
      <c r="BI41" s="595"/>
      <c r="BJ41" s="595"/>
      <c r="BK41" s="595"/>
      <c r="BL41" s="595"/>
      <c r="BM41" s="595"/>
      <c r="BN41" s="595"/>
      <c r="BO41" s="595"/>
      <c r="BP41" s="595"/>
      <c r="BQ41" s="595"/>
      <c r="BR41" s="595"/>
      <c r="BS41" s="595"/>
      <c r="BT41" s="595"/>
      <c r="BU41" s="595"/>
      <c r="BV41" s="193"/>
      <c r="BW41" s="594">
        <f t="shared" si="2"/>
        <v>23</v>
      </c>
      <c r="BX41" s="594"/>
      <c r="BY41" s="595" t="str">
        <f>IF('各会計、関係団体の財政状況及び健全化判断比率'!B75="","",'各会計、関係団体の財政状況及び健全化判断比率'!B75)</f>
        <v>愛媛県市町総合事務組合（自治会館事業分）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24</v>
      </c>
      <c r="BX42" s="594"/>
      <c r="BY42" s="595" t="str">
        <f>IF('各会計、関係団体の財政状況及び健全化判断比率'!B76="","",'各会計、関係団体の財政状況及び健全化判断比率'!B76)</f>
        <v>愛媛県市町総合事務組合（議員公務災害事業分）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25</v>
      </c>
      <c r="BX43" s="594"/>
      <c r="BY43" s="595" t="str">
        <f>IF('各会計、関係団体の財政状況及び健全化判断比率'!B77="","",'各会計、関係団体の財政状況及び健全化判断比率'!B77)</f>
        <v>愛媛県市町総合事務組合（共通経費分）</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7+GaI0BQtte+/CJOk69Ff1fR+xHkXBS6TPPOMkjeCchckEoXX89pw3hXW9aXZbUbt/P4G6kxPHmLRWC3zwn7w==" saltValue="BqdJ8NFiEbuag9PQkoDR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6" t="s">
        <v>572</v>
      </c>
      <c r="D34" s="1186"/>
      <c r="E34" s="1187"/>
      <c r="F34" s="32">
        <v>7.52</v>
      </c>
      <c r="G34" s="33">
        <v>8.23</v>
      </c>
      <c r="H34" s="33">
        <v>8.44</v>
      </c>
      <c r="I34" s="33">
        <v>8.75</v>
      </c>
      <c r="J34" s="34">
        <v>9.2799999999999994</v>
      </c>
      <c r="K34" s="22"/>
      <c r="L34" s="22"/>
      <c r="M34" s="22"/>
      <c r="N34" s="22"/>
      <c r="O34" s="22"/>
      <c r="P34" s="22"/>
    </row>
    <row r="35" spans="1:16" ht="39" customHeight="1" x14ac:dyDescent="0.15">
      <c r="A35" s="22"/>
      <c r="B35" s="35"/>
      <c r="C35" s="1180" t="s">
        <v>573</v>
      </c>
      <c r="D35" s="1181"/>
      <c r="E35" s="1182"/>
      <c r="F35" s="36">
        <v>5.91</v>
      </c>
      <c r="G35" s="37">
        <v>5.46</v>
      </c>
      <c r="H35" s="37">
        <v>7.68</v>
      </c>
      <c r="I35" s="37">
        <v>7.12</v>
      </c>
      <c r="J35" s="38">
        <v>6.64</v>
      </c>
      <c r="K35" s="22"/>
      <c r="L35" s="22"/>
      <c r="M35" s="22"/>
      <c r="N35" s="22"/>
      <c r="O35" s="22"/>
      <c r="P35" s="22"/>
    </row>
    <row r="36" spans="1:16" ht="39" customHeight="1" x14ac:dyDescent="0.15">
      <c r="A36" s="22"/>
      <c r="B36" s="35"/>
      <c r="C36" s="1180" t="s">
        <v>574</v>
      </c>
      <c r="D36" s="1181"/>
      <c r="E36" s="1182"/>
      <c r="F36" s="36" t="s">
        <v>575</v>
      </c>
      <c r="G36" s="37">
        <v>0</v>
      </c>
      <c r="H36" s="37" t="s">
        <v>576</v>
      </c>
      <c r="I36" s="37">
        <v>2.23</v>
      </c>
      <c r="J36" s="38">
        <v>2.81</v>
      </c>
      <c r="K36" s="22"/>
      <c r="L36" s="22"/>
      <c r="M36" s="22"/>
      <c r="N36" s="22"/>
      <c r="O36" s="22"/>
      <c r="P36" s="22"/>
    </row>
    <row r="37" spans="1:16" ht="39" customHeight="1" x14ac:dyDescent="0.15">
      <c r="A37" s="22"/>
      <c r="B37" s="35"/>
      <c r="C37" s="1180" t="s">
        <v>577</v>
      </c>
      <c r="D37" s="1181"/>
      <c r="E37" s="1182"/>
      <c r="F37" s="36">
        <v>1.29</v>
      </c>
      <c r="G37" s="37">
        <v>0.56999999999999995</v>
      </c>
      <c r="H37" s="37">
        <v>0.56000000000000005</v>
      </c>
      <c r="I37" s="37">
        <v>0.41</v>
      </c>
      <c r="J37" s="38">
        <v>0.38</v>
      </c>
      <c r="K37" s="22"/>
      <c r="L37" s="22"/>
      <c r="M37" s="22"/>
      <c r="N37" s="22"/>
      <c r="O37" s="22"/>
      <c r="P37" s="22"/>
    </row>
    <row r="38" spans="1:16" ht="39" customHeight="1" x14ac:dyDescent="0.15">
      <c r="A38" s="22"/>
      <c r="B38" s="35"/>
      <c r="C38" s="1180" t="s">
        <v>578</v>
      </c>
      <c r="D38" s="1181"/>
      <c r="E38" s="1182"/>
      <c r="F38" s="36">
        <v>0.19</v>
      </c>
      <c r="G38" s="37">
        <v>0.18</v>
      </c>
      <c r="H38" s="37">
        <v>0.17</v>
      </c>
      <c r="I38" s="37">
        <v>0.19</v>
      </c>
      <c r="J38" s="38">
        <v>0.19</v>
      </c>
      <c r="K38" s="22"/>
      <c r="L38" s="22"/>
      <c r="M38" s="22"/>
      <c r="N38" s="22"/>
      <c r="O38" s="22"/>
      <c r="P38" s="22"/>
    </row>
    <row r="39" spans="1:16" ht="39" customHeight="1" x14ac:dyDescent="0.15">
      <c r="A39" s="22"/>
      <c r="B39" s="35"/>
      <c r="C39" s="1180" t="s">
        <v>579</v>
      </c>
      <c r="D39" s="1181"/>
      <c r="E39" s="1182"/>
      <c r="F39" s="36">
        <v>0.13</v>
      </c>
      <c r="G39" s="37">
        <v>0.11</v>
      </c>
      <c r="H39" s="37">
        <v>0.13</v>
      </c>
      <c r="I39" s="37">
        <v>0.06</v>
      </c>
      <c r="J39" s="38">
        <v>0.06</v>
      </c>
      <c r="K39" s="22"/>
      <c r="L39" s="22"/>
      <c r="M39" s="22"/>
      <c r="N39" s="22"/>
      <c r="O39" s="22"/>
      <c r="P39" s="22"/>
    </row>
    <row r="40" spans="1:16" ht="39" customHeight="1" x14ac:dyDescent="0.15">
      <c r="A40" s="22"/>
      <c r="B40" s="35"/>
      <c r="C40" s="1180" t="s">
        <v>580</v>
      </c>
      <c r="D40" s="1181"/>
      <c r="E40" s="1182"/>
      <c r="F40" s="36">
        <v>0.01</v>
      </c>
      <c r="G40" s="37">
        <v>0.01</v>
      </c>
      <c r="H40" s="37">
        <v>0.01</v>
      </c>
      <c r="I40" s="37">
        <v>0.01</v>
      </c>
      <c r="J40" s="38">
        <v>0.01</v>
      </c>
      <c r="K40" s="22"/>
      <c r="L40" s="22"/>
      <c r="M40" s="22"/>
      <c r="N40" s="22"/>
      <c r="O40" s="22"/>
      <c r="P40" s="22"/>
    </row>
    <row r="41" spans="1:16" ht="39" customHeight="1" x14ac:dyDescent="0.15">
      <c r="A41" s="22"/>
      <c r="B41" s="35"/>
      <c r="C41" s="1180" t="s">
        <v>581</v>
      </c>
      <c r="D41" s="1181"/>
      <c r="E41" s="1182"/>
      <c r="F41" s="36">
        <v>0</v>
      </c>
      <c r="G41" s="37">
        <v>0</v>
      </c>
      <c r="H41" s="37">
        <v>0</v>
      </c>
      <c r="I41" s="37">
        <v>0</v>
      </c>
      <c r="J41" s="38">
        <v>0</v>
      </c>
      <c r="K41" s="22"/>
      <c r="L41" s="22"/>
      <c r="M41" s="22"/>
      <c r="N41" s="22"/>
      <c r="O41" s="22"/>
      <c r="P41" s="22"/>
    </row>
    <row r="42" spans="1:16" ht="39" customHeight="1" x14ac:dyDescent="0.15">
      <c r="A42" s="22"/>
      <c r="B42" s="39"/>
      <c r="C42" s="1180" t="s">
        <v>582</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583</v>
      </c>
      <c r="D43" s="1184"/>
      <c r="E43" s="118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rfdHLUn5YPjcFowiDfCNnKHWaYs2Z3wEi5534uHwg2q8YfQMbZE5h7Xc9ZyOGmDUYhqTi3BN7SpJQcKQzY+g==" saltValue="GkuiL7GnoErgLax+rPni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1886</v>
      </c>
      <c r="L45" s="60">
        <v>1831</v>
      </c>
      <c r="M45" s="60">
        <v>1772</v>
      </c>
      <c r="N45" s="60">
        <v>1704</v>
      </c>
      <c r="O45" s="61">
        <v>1711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98"/>
      <c r="C48" s="1199"/>
      <c r="D48" s="62"/>
      <c r="E48" s="1190" t="s">
        <v>15</v>
      </c>
      <c r="F48" s="1190"/>
      <c r="G48" s="1190"/>
      <c r="H48" s="1190"/>
      <c r="I48" s="1190"/>
      <c r="J48" s="1191"/>
      <c r="K48" s="63">
        <v>525</v>
      </c>
      <c r="L48" s="64">
        <v>539</v>
      </c>
      <c r="M48" s="64">
        <v>530</v>
      </c>
      <c r="N48" s="64">
        <v>574</v>
      </c>
      <c r="O48" s="65">
        <v>624</v>
      </c>
      <c r="P48" s="48"/>
      <c r="Q48" s="48"/>
      <c r="R48" s="48"/>
      <c r="S48" s="48"/>
      <c r="T48" s="48"/>
      <c r="U48" s="48"/>
    </row>
    <row r="49" spans="1:21" ht="30.75" customHeight="1" x14ac:dyDescent="0.15">
      <c r="A49" s="48"/>
      <c r="B49" s="1198"/>
      <c r="C49" s="1199"/>
      <c r="D49" s="62"/>
      <c r="E49" s="1190" t="s">
        <v>16</v>
      </c>
      <c r="F49" s="1190"/>
      <c r="G49" s="1190"/>
      <c r="H49" s="1190"/>
      <c r="I49" s="1190"/>
      <c r="J49" s="1191"/>
      <c r="K49" s="63">
        <v>166</v>
      </c>
      <c r="L49" s="64">
        <v>118</v>
      </c>
      <c r="M49" s="64">
        <v>91</v>
      </c>
      <c r="N49" s="64">
        <v>102</v>
      </c>
      <c r="O49" s="65">
        <v>108</v>
      </c>
      <c r="P49" s="48"/>
      <c r="Q49" s="48"/>
      <c r="R49" s="48"/>
      <c r="S49" s="48"/>
      <c r="T49" s="48"/>
      <c r="U49" s="48"/>
    </row>
    <row r="50" spans="1:21" ht="30.75" customHeight="1" x14ac:dyDescent="0.15">
      <c r="A50" s="48"/>
      <c r="B50" s="1198"/>
      <c r="C50" s="1199"/>
      <c r="D50" s="62"/>
      <c r="E50" s="1190" t="s">
        <v>17</v>
      </c>
      <c r="F50" s="1190"/>
      <c r="G50" s="1190"/>
      <c r="H50" s="1190"/>
      <c r="I50" s="1190"/>
      <c r="J50" s="1191"/>
      <c r="K50" s="63">
        <v>24</v>
      </c>
      <c r="L50" s="64">
        <v>24</v>
      </c>
      <c r="M50" s="64">
        <v>23</v>
      </c>
      <c r="N50" s="64">
        <v>22</v>
      </c>
      <c r="O50" s="65">
        <v>7</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0</v>
      </c>
      <c r="M51" s="64" t="s">
        <v>520</v>
      </c>
      <c r="N51" s="64" t="s">
        <v>520</v>
      </c>
      <c r="O51" s="65" t="s">
        <v>520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1596</v>
      </c>
      <c r="L52" s="64">
        <v>1677</v>
      </c>
      <c r="M52" s="64">
        <v>1723</v>
      </c>
      <c r="N52" s="64">
        <v>1736</v>
      </c>
      <c r="O52" s="65">
        <v>1724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1006</v>
      </c>
      <c r="L53" s="69">
        <v>835</v>
      </c>
      <c r="M53" s="69">
        <v>693</v>
      </c>
      <c r="N53" s="69">
        <v>666</v>
      </c>
      <c r="O53" s="70">
        <v>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P94DIb+uccgMx5h0KfK+xV+E/IlUwRhoujadCxnxa1RNrC+Sj6uqPEyamLtS1eJPmfLoB8nBkUoMfN3VdiO2Q==" saltValue="DQV1vUOXonRNNNC9fbfg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563</v>
      </c>
      <c r="J40" s="79" t="s">
        <v>564</v>
      </c>
      <c r="K40" s="79" t="s">
        <v>565</v>
      </c>
      <c r="L40" s="79" t="s">
        <v>566</v>
      </c>
      <c r="M40" s="80" t="s">
        <v>567</v>
      </c>
    </row>
    <row r="41" spans="2:13" ht="27.75" customHeight="1" x14ac:dyDescent="0.15">
      <c r="B41" s="1204" t="s">
        <v>24</v>
      </c>
      <c r="C41" s="1205"/>
      <c r="D41" s="81"/>
      <c r="E41" s="1210" t="s">
        <v>25</v>
      </c>
      <c r="F41" s="1210"/>
      <c r="G41" s="1210"/>
      <c r="H41" s="1211"/>
      <c r="I41" s="82">
        <v>18531</v>
      </c>
      <c r="J41" s="83">
        <v>18896</v>
      </c>
      <c r="K41" s="83">
        <v>20671</v>
      </c>
      <c r="L41" s="83">
        <v>21739</v>
      </c>
      <c r="M41" s="84">
        <v>22245</v>
      </c>
    </row>
    <row r="42" spans="2:13" ht="27.75" customHeight="1" x14ac:dyDescent="0.15">
      <c r="B42" s="1206"/>
      <c r="C42" s="1207"/>
      <c r="D42" s="85"/>
      <c r="E42" s="1212" t="s">
        <v>26</v>
      </c>
      <c r="F42" s="1212"/>
      <c r="G42" s="1212"/>
      <c r="H42" s="1213"/>
      <c r="I42" s="86">
        <v>46</v>
      </c>
      <c r="J42" s="87">
        <v>31</v>
      </c>
      <c r="K42" s="87">
        <v>15</v>
      </c>
      <c r="L42" s="87" t="s">
        <v>520</v>
      </c>
      <c r="M42" s="88" t="s">
        <v>520</v>
      </c>
    </row>
    <row r="43" spans="2:13" ht="27.75" customHeight="1" x14ac:dyDescent="0.15">
      <c r="B43" s="1206"/>
      <c r="C43" s="1207"/>
      <c r="D43" s="85"/>
      <c r="E43" s="1212" t="s">
        <v>27</v>
      </c>
      <c r="F43" s="1212"/>
      <c r="G43" s="1212"/>
      <c r="H43" s="1213"/>
      <c r="I43" s="86">
        <v>7008</v>
      </c>
      <c r="J43" s="87">
        <v>7037</v>
      </c>
      <c r="K43" s="87">
        <v>6897</v>
      </c>
      <c r="L43" s="87">
        <v>6852</v>
      </c>
      <c r="M43" s="88">
        <v>5976</v>
      </c>
    </row>
    <row r="44" spans="2:13" ht="27.75" customHeight="1" x14ac:dyDescent="0.15">
      <c r="B44" s="1206"/>
      <c r="C44" s="1207"/>
      <c r="D44" s="85"/>
      <c r="E44" s="1212" t="s">
        <v>28</v>
      </c>
      <c r="F44" s="1212"/>
      <c r="G44" s="1212"/>
      <c r="H44" s="1213"/>
      <c r="I44" s="86">
        <v>495</v>
      </c>
      <c r="J44" s="87">
        <v>506</v>
      </c>
      <c r="K44" s="87">
        <v>798</v>
      </c>
      <c r="L44" s="87">
        <v>714</v>
      </c>
      <c r="M44" s="88">
        <v>698</v>
      </c>
    </row>
    <row r="45" spans="2:13" ht="27.75" customHeight="1" x14ac:dyDescent="0.15">
      <c r="B45" s="1206"/>
      <c r="C45" s="1207"/>
      <c r="D45" s="85"/>
      <c r="E45" s="1212" t="s">
        <v>29</v>
      </c>
      <c r="F45" s="1212"/>
      <c r="G45" s="1212"/>
      <c r="H45" s="1213"/>
      <c r="I45" s="86">
        <v>2752</v>
      </c>
      <c r="J45" s="87">
        <v>2512</v>
      </c>
      <c r="K45" s="87">
        <v>2261</v>
      </c>
      <c r="L45" s="87">
        <v>2156</v>
      </c>
      <c r="M45" s="88">
        <v>1891</v>
      </c>
    </row>
    <row r="46" spans="2:13" ht="27.75" customHeight="1" x14ac:dyDescent="0.15">
      <c r="B46" s="1206"/>
      <c r="C46" s="1207"/>
      <c r="D46" s="89"/>
      <c r="E46" s="1212" t="s">
        <v>30</v>
      </c>
      <c r="F46" s="1212"/>
      <c r="G46" s="1212"/>
      <c r="H46" s="1213"/>
      <c r="I46" s="86" t="s">
        <v>520</v>
      </c>
      <c r="J46" s="87" t="s">
        <v>520</v>
      </c>
      <c r="K46" s="87" t="s">
        <v>520</v>
      </c>
      <c r="L46" s="87" t="s">
        <v>520</v>
      </c>
      <c r="M46" s="88" t="s">
        <v>520</v>
      </c>
    </row>
    <row r="47" spans="2:13" ht="27.75" customHeight="1" x14ac:dyDescent="0.15">
      <c r="B47" s="1206"/>
      <c r="C47" s="1207"/>
      <c r="D47" s="90"/>
      <c r="E47" s="1214" t="s">
        <v>31</v>
      </c>
      <c r="F47" s="1215"/>
      <c r="G47" s="1215"/>
      <c r="H47" s="1216"/>
      <c r="I47" s="86" t="s">
        <v>520</v>
      </c>
      <c r="J47" s="87" t="s">
        <v>520</v>
      </c>
      <c r="K47" s="87" t="s">
        <v>520</v>
      </c>
      <c r="L47" s="87" t="s">
        <v>520</v>
      </c>
      <c r="M47" s="88" t="s">
        <v>520</v>
      </c>
    </row>
    <row r="48" spans="2:13" ht="27.75" customHeight="1" x14ac:dyDescent="0.15">
      <c r="B48" s="1206"/>
      <c r="C48" s="1207"/>
      <c r="D48" s="85"/>
      <c r="E48" s="1212" t="s">
        <v>32</v>
      </c>
      <c r="F48" s="1212"/>
      <c r="G48" s="1212"/>
      <c r="H48" s="1213"/>
      <c r="I48" s="86" t="s">
        <v>520</v>
      </c>
      <c r="J48" s="87" t="s">
        <v>520</v>
      </c>
      <c r="K48" s="87" t="s">
        <v>520</v>
      </c>
      <c r="L48" s="87" t="s">
        <v>520</v>
      </c>
      <c r="M48" s="88" t="s">
        <v>520</v>
      </c>
    </row>
    <row r="49" spans="2:13" ht="27.75" customHeight="1" x14ac:dyDescent="0.15">
      <c r="B49" s="1208"/>
      <c r="C49" s="1209"/>
      <c r="D49" s="85"/>
      <c r="E49" s="1212" t="s">
        <v>33</v>
      </c>
      <c r="F49" s="1212"/>
      <c r="G49" s="1212"/>
      <c r="H49" s="1213"/>
      <c r="I49" s="86" t="s">
        <v>520</v>
      </c>
      <c r="J49" s="87" t="s">
        <v>520</v>
      </c>
      <c r="K49" s="87" t="s">
        <v>520</v>
      </c>
      <c r="L49" s="87" t="s">
        <v>520</v>
      </c>
      <c r="M49" s="88" t="s">
        <v>520</v>
      </c>
    </row>
    <row r="50" spans="2:13" ht="27.75" customHeight="1" x14ac:dyDescent="0.15">
      <c r="B50" s="1217" t="s">
        <v>34</v>
      </c>
      <c r="C50" s="1218"/>
      <c r="D50" s="91"/>
      <c r="E50" s="1212" t="s">
        <v>35</v>
      </c>
      <c r="F50" s="1212"/>
      <c r="G50" s="1212"/>
      <c r="H50" s="1213"/>
      <c r="I50" s="86">
        <v>5214</v>
      </c>
      <c r="J50" s="87">
        <v>5160</v>
      </c>
      <c r="K50" s="87">
        <v>4418</v>
      </c>
      <c r="L50" s="87">
        <v>4044</v>
      </c>
      <c r="M50" s="88">
        <v>3933</v>
      </c>
    </row>
    <row r="51" spans="2:13" ht="27.75" customHeight="1" x14ac:dyDescent="0.15">
      <c r="B51" s="1206"/>
      <c r="C51" s="1207"/>
      <c r="D51" s="85"/>
      <c r="E51" s="1212" t="s">
        <v>36</v>
      </c>
      <c r="F51" s="1212"/>
      <c r="G51" s="1212"/>
      <c r="H51" s="1213"/>
      <c r="I51" s="86">
        <v>6</v>
      </c>
      <c r="J51" s="87">
        <v>4</v>
      </c>
      <c r="K51" s="87">
        <v>3</v>
      </c>
      <c r="L51" s="87">
        <v>187</v>
      </c>
      <c r="M51" s="88">
        <v>176</v>
      </c>
    </row>
    <row r="52" spans="2:13" ht="27.75" customHeight="1" x14ac:dyDescent="0.15">
      <c r="B52" s="1208"/>
      <c r="C52" s="1209"/>
      <c r="D52" s="85"/>
      <c r="E52" s="1212" t="s">
        <v>37</v>
      </c>
      <c r="F52" s="1212"/>
      <c r="G52" s="1212"/>
      <c r="H52" s="1213"/>
      <c r="I52" s="86">
        <v>18886</v>
      </c>
      <c r="J52" s="87">
        <v>19335</v>
      </c>
      <c r="K52" s="87">
        <v>20539</v>
      </c>
      <c r="L52" s="87">
        <v>21262</v>
      </c>
      <c r="M52" s="88">
        <v>21584</v>
      </c>
    </row>
    <row r="53" spans="2:13" ht="27.75" customHeight="1" thickBot="1" x14ac:dyDescent="0.2">
      <c r="B53" s="1219" t="s">
        <v>38</v>
      </c>
      <c r="C53" s="1220"/>
      <c r="D53" s="92"/>
      <c r="E53" s="1221" t="s">
        <v>39</v>
      </c>
      <c r="F53" s="1221"/>
      <c r="G53" s="1221"/>
      <c r="H53" s="1222"/>
      <c r="I53" s="93">
        <v>4728</v>
      </c>
      <c r="J53" s="94">
        <v>4483</v>
      </c>
      <c r="K53" s="94">
        <v>5683</v>
      </c>
      <c r="L53" s="94">
        <v>5970</v>
      </c>
      <c r="M53" s="95">
        <v>5116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n2lrjXMgbotsQsZuSzguEnbnCihjNt9B6v444Yx71dNnhOhuxo6npUkkk7JPuS5UWNcFHMyJqLbj8kaNpXt6A==" saltValue="o6cDmhf+LuOEeWb/uA83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565</v>
      </c>
      <c r="G54" s="104" t="s">
        <v>566</v>
      </c>
      <c r="H54" s="105" t="s">
        <v>567</v>
      </c>
    </row>
    <row r="55" spans="2:8" ht="52.5" customHeight="1" x14ac:dyDescent="0.15">
      <c r="B55" s="106"/>
      <c r="C55" s="1231" t="s">
        <v>42</v>
      </c>
      <c r="D55" s="1231"/>
      <c r="E55" s="1232"/>
      <c r="F55" s="107">
        <v>1910</v>
      </c>
      <c r="G55" s="107">
        <v>1760</v>
      </c>
      <c r="H55" s="108">
        <v>1761</v>
      </c>
    </row>
    <row r="56" spans="2:8" ht="52.5" customHeight="1" x14ac:dyDescent="0.15">
      <c r="B56" s="109"/>
      <c r="C56" s="1233" t="s">
        <v>43</v>
      </c>
      <c r="D56" s="1233"/>
      <c r="E56" s="1234"/>
      <c r="F56" s="110">
        <v>241</v>
      </c>
      <c r="G56" s="110">
        <v>241</v>
      </c>
      <c r="H56" s="111">
        <v>241</v>
      </c>
    </row>
    <row r="57" spans="2:8" ht="53.25" customHeight="1" x14ac:dyDescent="0.15">
      <c r="B57" s="109"/>
      <c r="C57" s="1235" t="s">
        <v>44</v>
      </c>
      <c r="D57" s="1235"/>
      <c r="E57" s="1236"/>
      <c r="F57" s="112">
        <v>2070</v>
      </c>
      <c r="G57" s="112">
        <v>1820</v>
      </c>
      <c r="H57" s="113">
        <v>1514</v>
      </c>
    </row>
    <row r="58" spans="2:8" ht="45.75" customHeight="1" x14ac:dyDescent="0.15">
      <c r="B58" s="114"/>
      <c r="C58" s="1223" t="s">
        <v>612</v>
      </c>
      <c r="D58" s="1224"/>
      <c r="E58" s="1225"/>
      <c r="F58" s="115">
        <v>440</v>
      </c>
      <c r="G58" s="115">
        <v>440</v>
      </c>
      <c r="H58" s="116">
        <v>440</v>
      </c>
    </row>
    <row r="59" spans="2:8" ht="45.75" customHeight="1" x14ac:dyDescent="0.15">
      <c r="B59" s="114"/>
      <c r="C59" s="1223" t="s">
        <v>613</v>
      </c>
      <c r="D59" s="1224"/>
      <c r="E59" s="1225"/>
      <c r="F59" s="115">
        <v>388</v>
      </c>
      <c r="G59" s="115">
        <v>301</v>
      </c>
      <c r="H59" s="116">
        <v>131</v>
      </c>
    </row>
    <row r="60" spans="2:8" ht="45.75" customHeight="1" x14ac:dyDescent="0.15">
      <c r="B60" s="114"/>
      <c r="C60" s="1223" t="s">
        <v>614</v>
      </c>
      <c r="D60" s="1224"/>
      <c r="E60" s="1225"/>
      <c r="F60" s="115">
        <v>115</v>
      </c>
      <c r="G60" s="115">
        <v>115</v>
      </c>
      <c r="H60" s="116">
        <v>115</v>
      </c>
    </row>
    <row r="61" spans="2:8" ht="45.75" customHeight="1" x14ac:dyDescent="0.15">
      <c r="B61" s="114"/>
      <c r="C61" s="1223" t="s">
        <v>615</v>
      </c>
      <c r="D61" s="1224"/>
      <c r="E61" s="1225"/>
      <c r="F61" s="115">
        <v>402</v>
      </c>
      <c r="G61" s="115">
        <v>245</v>
      </c>
      <c r="H61" s="116">
        <v>111</v>
      </c>
    </row>
    <row r="62" spans="2:8" ht="45.75" customHeight="1" thickBot="1" x14ac:dyDescent="0.2">
      <c r="B62" s="117"/>
      <c r="C62" s="1226" t="s">
        <v>616</v>
      </c>
      <c r="D62" s="1227"/>
      <c r="E62" s="1228"/>
      <c r="F62" s="118">
        <v>30</v>
      </c>
      <c r="G62" s="118">
        <v>30</v>
      </c>
      <c r="H62" s="119">
        <v>30</v>
      </c>
    </row>
    <row r="63" spans="2:8" ht="52.5" customHeight="1" thickBot="1" x14ac:dyDescent="0.2">
      <c r="B63" s="120"/>
      <c r="C63" s="1229" t="s">
        <v>45</v>
      </c>
      <c r="D63" s="1229"/>
      <c r="E63" s="1230"/>
      <c r="F63" s="121">
        <v>4220</v>
      </c>
      <c r="G63" s="121">
        <v>3822</v>
      </c>
      <c r="H63" s="122">
        <v>3516</v>
      </c>
    </row>
    <row r="64" spans="2:8" ht="15" customHeight="1" x14ac:dyDescent="0.15"/>
    <row r="65" ht="0" hidden="1" customHeight="1" x14ac:dyDescent="0.15"/>
    <row r="66" ht="0" hidden="1" customHeight="1" x14ac:dyDescent="0.15"/>
  </sheetData>
  <sheetProtection algorithmName="SHA-512" hashValue="ks0plFbUUnnzJFt5koF+cf9noPGCROTPFUqWwKFeh+MRVhwUL8k7C4qlD6GM2wz6wGYi1Xxd3AyfIC5px0etvA==" saltValue="94KCFJSSNxXEKbDL6LL6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15"/>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560</v>
      </c>
      <c r="G2" s="136"/>
      <c r="H2" s="137"/>
    </row>
    <row r="3" spans="1:8" x14ac:dyDescent="0.15">
      <c r="A3" s="133" t="s">
        <v>553</v>
      </c>
      <c r="B3" s="138"/>
      <c r="C3" s="139"/>
      <c r="D3" s="140">
        <v>74713</v>
      </c>
      <c r="E3" s="141"/>
      <c r="F3" s="142">
        <v>90961</v>
      </c>
      <c r="G3" s="143"/>
      <c r="H3" s="144"/>
    </row>
    <row r="4" spans="1:8" x14ac:dyDescent="0.15">
      <c r="A4" s="145"/>
      <c r="B4" s="146"/>
      <c r="C4" s="147"/>
      <c r="D4" s="148">
        <v>19187</v>
      </c>
      <c r="E4" s="149"/>
      <c r="F4" s="150">
        <v>37720</v>
      </c>
      <c r="G4" s="151"/>
      <c r="H4" s="152"/>
    </row>
    <row r="5" spans="1:8" x14ac:dyDescent="0.15">
      <c r="A5" s="133" t="s">
        <v>555</v>
      </c>
      <c r="B5" s="138"/>
      <c r="C5" s="139"/>
      <c r="D5" s="140">
        <v>58020</v>
      </c>
      <c r="E5" s="141"/>
      <c r="F5" s="142">
        <v>106614</v>
      </c>
      <c r="G5" s="143"/>
      <c r="H5" s="144"/>
    </row>
    <row r="6" spans="1:8" x14ac:dyDescent="0.15">
      <c r="A6" s="145"/>
      <c r="B6" s="146"/>
      <c r="C6" s="147"/>
      <c r="D6" s="148">
        <v>43373</v>
      </c>
      <c r="E6" s="149"/>
      <c r="F6" s="150">
        <v>45545</v>
      </c>
      <c r="G6" s="151"/>
      <c r="H6" s="152"/>
    </row>
    <row r="7" spans="1:8" x14ac:dyDescent="0.15">
      <c r="A7" s="133" t="s">
        <v>556</v>
      </c>
      <c r="B7" s="138"/>
      <c r="C7" s="139"/>
      <c r="D7" s="140">
        <v>98280</v>
      </c>
      <c r="E7" s="141"/>
      <c r="F7" s="142">
        <v>85459</v>
      </c>
      <c r="G7" s="143"/>
      <c r="H7" s="144"/>
    </row>
    <row r="8" spans="1:8" x14ac:dyDescent="0.15">
      <c r="A8" s="145"/>
      <c r="B8" s="146"/>
      <c r="C8" s="147"/>
      <c r="D8" s="148">
        <v>80069</v>
      </c>
      <c r="E8" s="149"/>
      <c r="F8" s="150">
        <v>44378</v>
      </c>
      <c r="G8" s="151"/>
      <c r="H8" s="152"/>
    </row>
    <row r="9" spans="1:8" x14ac:dyDescent="0.15">
      <c r="A9" s="133" t="s">
        <v>557</v>
      </c>
      <c r="B9" s="138"/>
      <c r="C9" s="139"/>
      <c r="D9" s="140">
        <v>81779</v>
      </c>
      <c r="E9" s="141"/>
      <c r="F9" s="142">
        <v>83280</v>
      </c>
      <c r="G9" s="143"/>
      <c r="H9" s="144"/>
    </row>
    <row r="10" spans="1:8" x14ac:dyDescent="0.15">
      <c r="A10" s="145"/>
      <c r="B10" s="146"/>
      <c r="C10" s="147"/>
      <c r="D10" s="148">
        <v>69007</v>
      </c>
      <c r="E10" s="149"/>
      <c r="F10" s="150">
        <v>43123</v>
      </c>
      <c r="G10" s="151"/>
      <c r="H10" s="152"/>
    </row>
    <row r="11" spans="1:8" x14ac:dyDescent="0.15">
      <c r="A11" s="133" t="s">
        <v>558</v>
      </c>
      <c r="B11" s="138"/>
      <c r="C11" s="139"/>
      <c r="D11" s="140">
        <v>66254</v>
      </c>
      <c r="E11" s="141"/>
      <c r="F11" s="142">
        <v>88968</v>
      </c>
      <c r="G11" s="143"/>
      <c r="H11" s="144"/>
    </row>
    <row r="12" spans="1:8" x14ac:dyDescent="0.15">
      <c r="A12" s="145"/>
      <c r="B12" s="146"/>
      <c r="C12" s="153"/>
      <c r="D12" s="148">
        <v>38663</v>
      </c>
      <c r="E12" s="149"/>
      <c r="F12" s="150">
        <v>45482</v>
      </c>
      <c r="G12" s="151"/>
      <c r="H12" s="152"/>
    </row>
    <row r="13" spans="1:8" x14ac:dyDescent="0.15">
      <c r="A13" s="133"/>
      <c r="B13" s="138"/>
      <c r="C13" s="154"/>
      <c r="D13" s="155">
        <v>75809</v>
      </c>
      <c r="E13" s="156"/>
      <c r="F13" s="157">
        <v>91056</v>
      </c>
      <c r="G13" s="158"/>
      <c r="H13" s="144"/>
    </row>
    <row r="14" spans="1:8" x14ac:dyDescent="0.15">
      <c r="A14" s="145"/>
      <c r="B14" s="146"/>
      <c r="C14" s="147"/>
      <c r="D14" s="148">
        <v>50060</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5.91</v>
      </c>
      <c r="C19" s="159">
        <f>ROUND(VALUE(SUBSTITUTE(実質収支比率等に係る経年分析!G$48,"▲","-")),2)</f>
        <v>5.47</v>
      </c>
      <c r="D19" s="159">
        <f>ROUND(VALUE(SUBSTITUTE(実質収支比率等に係る経年分析!H$48,"▲","-")),2)</f>
        <v>7.68</v>
      </c>
      <c r="E19" s="159">
        <f>ROUND(VALUE(SUBSTITUTE(実質収支比率等に係る経年分析!I$48,"▲","-")),2)</f>
        <v>7.12</v>
      </c>
      <c r="F19" s="159">
        <f>ROUND(VALUE(SUBSTITUTE(実質収支比率等に係る経年分析!J$48,"▲","-")),2)</f>
        <v>6.64</v>
      </c>
    </row>
    <row r="20" spans="1:11" x14ac:dyDescent="0.15">
      <c r="A20" s="159" t="s">
        <v>49</v>
      </c>
      <c r="B20" s="159">
        <f>ROUND(VALUE(SUBSTITUTE(実質収支比率等に係る経年分析!F$47,"▲","-")),2)</f>
        <v>21.54</v>
      </c>
      <c r="C20" s="159">
        <f>ROUND(VALUE(SUBSTITUTE(実質収支比率等に係る経年分析!G$47,"▲","-")),2)</f>
        <v>21.53</v>
      </c>
      <c r="D20" s="159">
        <f>ROUND(VALUE(SUBSTITUTE(実質収支比率等に係る経年分析!H$47,"▲","-")),2)</f>
        <v>17.41</v>
      </c>
      <c r="E20" s="159">
        <f>ROUND(VALUE(SUBSTITUTE(実質収支比率等に係る経年分析!I$47,"▲","-")),2)</f>
        <v>16.170000000000002</v>
      </c>
      <c r="F20" s="159">
        <f>ROUND(VALUE(SUBSTITUTE(実質収支比率等に係る経年分析!J$47,"▲","-")),2)</f>
        <v>16.61</v>
      </c>
    </row>
    <row r="21" spans="1:11" x14ac:dyDescent="0.15">
      <c r="A21" s="159" t="s">
        <v>50</v>
      </c>
      <c r="B21" s="159">
        <f>IF(ISNUMBER(VALUE(SUBSTITUTE(実質収支比率等に係る経年分析!F$49,"▲","-"))),ROUND(VALUE(SUBSTITUTE(実質収支比率等に係る経年分析!F$49,"▲","-")),2),NA())</f>
        <v>1.54</v>
      </c>
      <c r="C21" s="159">
        <f>IF(ISNUMBER(VALUE(SUBSTITUTE(実質収支比率等に係る経年分析!G$49,"▲","-"))),ROUND(VALUE(SUBSTITUTE(実質収支比率等に係る経年分析!G$49,"▲","-")),2),NA())</f>
        <v>-0.43</v>
      </c>
      <c r="D21" s="159">
        <f>IF(ISNUMBER(VALUE(SUBSTITUTE(実質収支比率等に係る経年分析!H$49,"▲","-"))),ROUND(VALUE(SUBSTITUTE(実質収支比率等に係る経年分析!H$49,"▲","-")),2),NA())</f>
        <v>-1.68</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-0.67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伊予港上屋特別会計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都市総合文化施設運営事業特別会計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0.56999999999999995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x14ac:dyDescent="0.15">
      <c r="A34" s="160" t="str">
        <f>IF(連結実質赤字比率に係る赤字・黒字の構成分析!C$36="",NA(),連結実質赤字比率に係る赤字・黒字の構成分析!C$36)</f>
        <v>国民健康保険特別会計（事業勘定）</v>
      </c>
      <c r="B34" s="160">
        <f>IF(ROUND(VALUE(SUBSTITUTE(連結実質赤字比率に係る赤字・黒字の構成分析!F$36,"▲", "-")), 2) &lt; 0, ABS(ROUND(VALUE(SUBSTITUTE(連結実質赤字比率に係る赤字・黒字の構成分析!F$36,"▲", "-")), 2)), NA())</f>
        <v>0.01</v>
      </c>
      <c r="C34" s="160" t="e">
        <f>IF(ROUND(VALUE(SUBSTITUTE(連結実質赤字比率に係る赤字・黒字の構成分析!F$36,"▲", "-")), 2) &gt;= 0, ABS(ROUND(VALUE(SUBSTITUTE(連結実質赤字比率に係る赤字・黒字の構成分析!F$36,"▲", "-")), 2)), NA())</f>
        <v>#N/A</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f>IF(ROUND(VALUE(SUBSTITUTE(連結実質赤字比率に係る赤字・黒字の構成分析!H$36,"▲", "-")), 2) &lt; 0, ABS(ROUND(VALUE(SUBSTITUTE(連結実質赤字比率に係る赤字・黒字の構成分析!H$36,"▲", "-")), 2)), NA())</f>
        <v>0.17</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8.75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9.2799999999999994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1596</v>
      </c>
      <c r="E42" s="161"/>
      <c r="F42" s="161"/>
      <c r="G42" s="161">
        <f>'実質公債費比率（分子）の構造'!L$52</f>
        <v>1677</v>
      </c>
      <c r="H42" s="161"/>
      <c r="I42" s="161"/>
      <c r="J42" s="161">
        <f>'実質公債費比率（分子）の構造'!M$52</f>
        <v>1723</v>
      </c>
      <c r="K42" s="161"/>
      <c r="L42" s="161"/>
      <c r="M42" s="161">
        <f>'実質公債費比率（分子）の構造'!N$52</f>
        <v>1736</v>
      </c>
      <c r="N42" s="161"/>
      <c r="O42" s="161"/>
      <c r="P42" s="161">
        <f>'実質公債費比率（分子）の構造'!O$52</f>
        <v>1724</v>
      </c>
    </row>
    <row r="43" spans="1:16" x14ac:dyDescent="0.15">
      <c r="A43" s="161" t="s">
        <v>58</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24</v>
      </c>
      <c r="C44" s="161"/>
      <c r="D44" s="161"/>
      <c r="E44" s="161">
        <f>'実質公債費比率（分子）の構造'!L$50</f>
        <v>24</v>
      </c>
      <c r="F44" s="161"/>
      <c r="G44" s="161"/>
      <c r="H44" s="161">
        <f>'実質公債費比率（分子）の構造'!M$50</f>
        <v>23</v>
      </c>
      <c r="I44" s="161"/>
      <c r="J44" s="161"/>
      <c r="K44" s="161">
        <f>'実質公債費比率（分子）の構造'!N$50</f>
        <v>22</v>
      </c>
      <c r="L44" s="161"/>
      <c r="M44" s="161"/>
      <c r="N44" s="161">
        <f>'実質公債費比率（分子）の構造'!O$50</f>
        <v>7</v>
      </c>
      <c r="O44" s="161"/>
      <c r="P44" s="161"/>
    </row>
    <row r="45" spans="1:16" x14ac:dyDescent="0.15">
      <c r="A45" s="161" t="s">
        <v>60</v>
      </c>
      <c r="B45" s="161">
        <f>'実質公債費比率（分子）の構造'!K$49</f>
        <v>166</v>
      </c>
      <c r="C45" s="161"/>
      <c r="D45" s="161"/>
      <c r="E45" s="161">
        <f>'実質公債費比率（分子）の構造'!L$49</f>
        <v>118</v>
      </c>
      <c r="F45" s="161"/>
      <c r="G45" s="161"/>
      <c r="H45" s="161">
        <f>'実質公債費比率（分子）の構造'!M$49</f>
        <v>91</v>
      </c>
      <c r="I45" s="161"/>
      <c r="J45" s="161"/>
      <c r="K45" s="161">
        <f>'実質公債費比率（分子）の構造'!N$49</f>
        <v>102</v>
      </c>
      <c r="L45" s="161"/>
      <c r="M45" s="161"/>
      <c r="N45" s="161">
        <f>'実質公債費比率（分子）の構造'!O$49</f>
        <v>108</v>
      </c>
      <c r="O45" s="161"/>
      <c r="P45" s="161"/>
    </row>
    <row r="46" spans="1:16" x14ac:dyDescent="0.15">
      <c r="A46" s="161" t="s">
        <v>61</v>
      </c>
      <c r="B46" s="161">
        <f>'実質公債費比率（分子）の構造'!K$48</f>
        <v>525</v>
      </c>
      <c r="C46" s="161"/>
      <c r="D46" s="161"/>
      <c r="E46" s="161">
        <f>'実質公債費比率（分子）の構造'!L$48</f>
        <v>539</v>
      </c>
      <c r="F46" s="161"/>
      <c r="G46" s="161"/>
      <c r="H46" s="161">
        <f>'実質公債費比率（分子）の構造'!M$48</f>
        <v>530</v>
      </c>
      <c r="I46" s="161"/>
      <c r="J46" s="161"/>
      <c r="K46" s="161">
        <f>'実質公債費比率（分子）の構造'!N$48</f>
        <v>574</v>
      </c>
      <c r="L46" s="161"/>
      <c r="M46" s="161"/>
      <c r="N46" s="161">
        <f>'実質公債費比率（分子）の構造'!O$48</f>
        <v>624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1886</v>
      </c>
      <c r="C49" s="161"/>
      <c r="D49" s="161"/>
      <c r="E49" s="161">
        <f>'実質公債費比率（分子）の構造'!L$45</f>
        <v>1831</v>
      </c>
      <c r="F49" s="161"/>
      <c r="G49" s="161"/>
      <c r="H49" s="161">
        <f>'実質公債費比率（分子）の構造'!M$45</f>
        <v>1772</v>
      </c>
      <c r="I49" s="161"/>
      <c r="J49" s="161"/>
      <c r="K49" s="161">
        <f>'実質公債費比率（分子）の構造'!N$45</f>
        <v>1704</v>
      </c>
      <c r="L49" s="161"/>
      <c r="M49" s="161"/>
      <c r="N49" s="161">
        <f>'実質公債費比率（分子）の構造'!O$45</f>
        <v>1711</v>
      </c>
      <c r="O49" s="161"/>
      <c r="P49" s="161"/>
    </row>
    <row r="50" spans="1:16" x14ac:dyDescent="0.15">
      <c r="A50" s="161" t="s">
        <v>65</v>
      </c>
      <c r="B50" s="161" t="e">
        <f>NA()</f>
        <v>#N/A</v>
      </c>
      <c r="C50" s="161">
        <f>IF(ISNUMBER('実質公債費比率（分子）の構造'!K$53),'実質公債費比率（分子）の構造'!K$53,NA())</f>
        <v>1006</v>
      </c>
      <c r="D50" s="161" t="e">
        <f>NA()</f>
        <v>#N/A</v>
      </c>
      <c r="E50" s="161" t="e">
        <f>NA()</f>
        <v>#N/A</v>
      </c>
      <c r="F50" s="161">
        <f>IF(ISNUMBER('実質公債費比率（分子）の構造'!L$53),'実質公債費比率（分子）の構造'!L$53,NA())</f>
        <v>835</v>
      </c>
      <c r="G50" s="161" t="e">
        <f>NA()</f>
        <v>#N/A</v>
      </c>
      <c r="H50" s="161" t="e">
        <f>NA()</f>
        <v>#N/A</v>
      </c>
      <c r="I50" s="161">
        <f>IF(ISNUMBER('実質公債費比率（分子）の構造'!M$53),'実質公債費比率（分子）の構造'!M$53,NA())</f>
        <v>693</v>
      </c>
      <c r="J50" s="161" t="e">
        <f>NA()</f>
        <v>#N/A</v>
      </c>
      <c r="K50" s="161" t="e">
        <f>NA()</f>
        <v>#N/A</v>
      </c>
      <c r="L50" s="161">
        <f>IF(ISNUMBER('実質公債費比率（分子）の構造'!N$53),'実質公債費比率（分子）の構造'!N$53,NA())</f>
        <v>666</v>
      </c>
      <c r="M50" s="161" t="e">
        <f>NA()</f>
        <v>#N/A</v>
      </c>
      <c r="N50" s="161" t="e">
        <f>NA()</f>
        <v>#N/A</v>
      </c>
      <c r="O50" s="161">
        <f>IF(ISNUMBER('実質公債費比率（分子）の構造'!O$53),'実質公債費比率（分子）の構造'!O$53,NA())</f>
        <v>726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18886</v>
      </c>
      <c r="E56" s="160"/>
      <c r="F56" s="160"/>
      <c r="G56" s="160">
        <f>'将来負担比率（分子）の構造'!J$52</f>
        <v>19335</v>
      </c>
      <c r="H56" s="160"/>
      <c r="I56" s="160"/>
      <c r="J56" s="160">
        <f>'将来負担比率（分子）の構造'!K$52</f>
        <v>20539</v>
      </c>
      <c r="K56" s="160"/>
      <c r="L56" s="160"/>
      <c r="M56" s="160">
        <f>'将来負担比率（分子）の構造'!L$52</f>
        <v>21262</v>
      </c>
      <c r="N56" s="160"/>
      <c r="O56" s="160"/>
      <c r="P56" s="160">
        <f>'将来負担比率（分子）の構造'!M$52</f>
        <v>21584</v>
      </c>
    </row>
    <row r="57" spans="1:16" x14ac:dyDescent="0.15">
      <c r="A57" s="160" t="s">
        <v>36</v>
      </c>
      <c r="B57" s="160"/>
      <c r="C57" s="160"/>
      <c r="D57" s="160">
        <f>'将来負担比率（分子）の構造'!I$51</f>
        <v>6</v>
      </c>
      <c r="E57" s="160"/>
      <c r="F57" s="160"/>
      <c r="G57" s="160">
        <f>'将来負担比率（分子）の構造'!J$51</f>
        <v>4</v>
      </c>
      <c r="H57" s="160"/>
      <c r="I57" s="160"/>
      <c r="J57" s="160">
        <f>'将来負担比率（分子）の構造'!K$51</f>
        <v>3</v>
      </c>
      <c r="K57" s="160"/>
      <c r="L57" s="160"/>
      <c r="M57" s="160">
        <f>'将来負担比率（分子）の構造'!L$51</f>
        <v>187</v>
      </c>
      <c r="N57" s="160"/>
      <c r="O57" s="160"/>
      <c r="P57" s="160">
        <f>'将来負担比率（分子）の構造'!M$51</f>
        <v>176</v>
      </c>
    </row>
    <row r="58" spans="1:16" x14ac:dyDescent="0.15">
      <c r="A58" s="160" t="s">
        <v>35</v>
      </c>
      <c r="B58" s="160"/>
      <c r="C58" s="160"/>
      <c r="D58" s="160">
        <f>'将来負担比率（分子）の構造'!I$50</f>
        <v>5214</v>
      </c>
      <c r="E58" s="160"/>
      <c r="F58" s="160"/>
      <c r="G58" s="160">
        <f>'将来負担比率（分子）の構造'!J$50</f>
        <v>5160</v>
      </c>
      <c r="H58" s="160"/>
      <c r="I58" s="160"/>
      <c r="J58" s="160">
        <f>'将来負担比率（分子）の構造'!K$50</f>
        <v>4418</v>
      </c>
      <c r="K58" s="160"/>
      <c r="L58" s="160"/>
      <c r="M58" s="160">
        <f>'将来負担比率（分子）の構造'!L$50</f>
        <v>4044</v>
      </c>
      <c r="N58" s="160"/>
      <c r="O58" s="160"/>
      <c r="P58" s="160">
        <f>'将来負担比率（分子）の構造'!M$50</f>
        <v>3933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2752</v>
      </c>
      <c r="C62" s="160"/>
      <c r="D62" s="160"/>
      <c r="E62" s="160">
        <f>'将来負担比率（分子）の構造'!J$45</f>
        <v>2512</v>
      </c>
      <c r="F62" s="160"/>
      <c r="G62" s="160"/>
      <c r="H62" s="160">
        <f>'将来負担比率（分子）の構造'!K$45</f>
        <v>2261</v>
      </c>
      <c r="I62" s="160"/>
      <c r="J62" s="160"/>
      <c r="K62" s="160">
        <f>'将来負担比率（分子）の構造'!L$45</f>
        <v>2156</v>
      </c>
      <c r="L62" s="160"/>
      <c r="M62" s="160"/>
      <c r="N62" s="160">
        <f>'将来負担比率（分子）の構造'!M$45</f>
        <v>1891</v>
      </c>
      <c r="O62" s="160"/>
      <c r="P62" s="160"/>
    </row>
    <row r="63" spans="1:16" x14ac:dyDescent="0.15">
      <c r="A63" s="160" t="s">
        <v>28</v>
      </c>
      <c r="B63" s="160">
        <f>'将来負担比率（分子）の構造'!I$44</f>
        <v>495</v>
      </c>
      <c r="C63" s="160"/>
      <c r="D63" s="160"/>
      <c r="E63" s="160">
        <f>'将来負担比率（分子）の構造'!J$44</f>
        <v>506</v>
      </c>
      <c r="F63" s="160"/>
      <c r="G63" s="160"/>
      <c r="H63" s="160">
        <f>'将来負担比率（分子）の構造'!K$44</f>
        <v>798</v>
      </c>
      <c r="I63" s="160"/>
      <c r="J63" s="160"/>
      <c r="K63" s="160">
        <f>'将来負担比率（分子）の構造'!L$44</f>
        <v>714</v>
      </c>
      <c r="L63" s="160"/>
      <c r="M63" s="160"/>
      <c r="N63" s="160">
        <f>'将来負担比率（分子）の構造'!M$44</f>
        <v>698</v>
      </c>
      <c r="O63" s="160"/>
      <c r="P63" s="160"/>
    </row>
    <row r="64" spans="1:16" x14ac:dyDescent="0.15">
      <c r="A64" s="160" t="s">
        <v>27</v>
      </c>
      <c r="B64" s="160">
        <f>'将来負担比率（分子）の構造'!I$43</f>
        <v>7008</v>
      </c>
      <c r="C64" s="160"/>
      <c r="D64" s="160"/>
      <c r="E64" s="160">
        <f>'将来負担比率（分子）の構造'!J$43</f>
        <v>7037</v>
      </c>
      <c r="F64" s="160"/>
      <c r="G64" s="160"/>
      <c r="H64" s="160">
        <f>'将来負担比率（分子）の構造'!K$43</f>
        <v>6897</v>
      </c>
      <c r="I64" s="160"/>
      <c r="J64" s="160"/>
      <c r="K64" s="160">
        <f>'将来負担比率（分子）の構造'!L$43</f>
        <v>6852</v>
      </c>
      <c r="L64" s="160"/>
      <c r="M64" s="160"/>
      <c r="N64" s="160">
        <f>'将来負担比率（分子）の構造'!M$43</f>
        <v>5976</v>
      </c>
      <c r="O64" s="160"/>
      <c r="P64" s="160"/>
    </row>
    <row r="65" spans="1:16" x14ac:dyDescent="0.15">
      <c r="A65" s="160" t="s">
        <v>26</v>
      </c>
      <c r="B65" s="160">
        <f>'将来負担比率（分子）の構造'!I$42</f>
        <v>46</v>
      </c>
      <c r="C65" s="160"/>
      <c r="D65" s="160"/>
      <c r="E65" s="160">
        <f>'将来負担比率（分子）の構造'!J$42</f>
        <v>31</v>
      </c>
      <c r="F65" s="160"/>
      <c r="G65" s="160"/>
      <c r="H65" s="160">
        <f>'将来負担比率（分子）の構造'!K$42</f>
        <v>15</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18531</v>
      </c>
      <c r="C66" s="160"/>
      <c r="D66" s="160"/>
      <c r="E66" s="160">
        <f>'将来負担比率（分子）の構造'!J$41</f>
        <v>18896</v>
      </c>
      <c r="F66" s="160"/>
      <c r="G66" s="160"/>
      <c r="H66" s="160">
        <f>'将来負担比率（分子）の構造'!K$41</f>
        <v>20671</v>
      </c>
      <c r="I66" s="160"/>
      <c r="J66" s="160"/>
      <c r="K66" s="160">
        <f>'将来負担比率（分子）の構造'!L$41</f>
        <v>21739</v>
      </c>
      <c r="L66" s="160"/>
      <c r="M66" s="160"/>
      <c r="N66" s="160">
        <f>'将来負担比率（分子）の構造'!M$41</f>
        <v>22245</v>
      </c>
      <c r="O66" s="160"/>
      <c r="P66" s="160"/>
    </row>
    <row r="67" spans="1:16" x14ac:dyDescent="0.15">
      <c r="A67" s="160" t="s">
        <v>69</v>
      </c>
      <c r="B67" s="160" t="e">
        <f>NA()</f>
        <v>#N/A</v>
      </c>
      <c r="C67" s="160">
        <f>IF(ISNUMBER('将来負担比率（分子）の構造'!I$53), IF('将来負担比率（分子）の構造'!I$53 &lt; 0, 0, '将来負担比率（分子）の構造'!I$53), NA())</f>
        <v>4728</v>
      </c>
      <c r="D67" s="160" t="e">
        <f>NA()</f>
        <v>#N/A</v>
      </c>
      <c r="E67" s="160" t="e">
        <f>NA()</f>
        <v>#N/A</v>
      </c>
      <c r="F67" s="160">
        <f>IF(ISNUMBER('将来負担比率（分子）の構造'!J$53), IF('将来負担比率（分子）の構造'!J$53 &lt; 0, 0, '将来負担比率（分子）の構造'!J$53), NA())</f>
        <v>4483</v>
      </c>
      <c r="G67" s="160" t="e">
        <f>NA()</f>
        <v>#N/A</v>
      </c>
      <c r="H67" s="160" t="e">
        <f>NA()</f>
        <v>#N/A</v>
      </c>
      <c r="I67" s="160">
        <f>IF(ISNUMBER('将来負担比率（分子）の構造'!K$53), IF('将来負担比率（分子）の構造'!K$53 &lt; 0, 0, '将来負担比率（分子）の構造'!K$53), NA())</f>
        <v>5683</v>
      </c>
      <c r="J67" s="160" t="e">
        <f>NA()</f>
        <v>#N/A</v>
      </c>
      <c r="K67" s="160" t="e">
        <f>NA()</f>
        <v>#N/A</v>
      </c>
      <c r="L67" s="160">
        <f>IF(ISNUMBER('将来負担比率（分子）の構造'!L$53), IF('将来負担比率（分子）の構造'!L$53 &lt; 0, 0, '将来負担比率（分子）の構造'!L$53), NA())</f>
        <v>5970</v>
      </c>
      <c r="M67" s="160" t="e">
        <f>NA()</f>
        <v>#N/A</v>
      </c>
      <c r="N67" s="160" t="e">
        <f>NA()</f>
        <v>#N/A</v>
      </c>
      <c r="O67" s="160">
        <f>IF(ISNUMBER('将来負担比率（分子）の構造'!M$53), IF('将来負担比率（分子）の構造'!M$53 &lt; 0, 0, '将来負担比率（分子）の構造'!M$53), NA())</f>
        <v>5116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1910</v>
      </c>
      <c r="C72" s="164">
        <f>基金残高に係る経年分析!G55</f>
        <v>1760</v>
      </c>
      <c r="D72" s="164">
        <f>基金残高に係る経年分析!H55</f>
        <v>1761</v>
      </c>
    </row>
    <row r="73" spans="1:16" x14ac:dyDescent="0.15">
      <c r="A73" s="163" t="s">
        <v>72</v>
      </c>
      <c r="B73" s="164">
        <f>基金残高に係る経年分析!F56</f>
        <v>241</v>
      </c>
      <c r="C73" s="164">
        <f>基金残高に係る経年分析!G56</f>
        <v>241</v>
      </c>
      <c r="D73" s="164">
        <f>基金残高に係る経年分析!H56</f>
        <v>241</v>
      </c>
    </row>
    <row r="74" spans="1:16" x14ac:dyDescent="0.15">
      <c r="A74" s="163" t="s">
        <v>73</v>
      </c>
      <c r="B74" s="164">
        <f>基金残高に係る経年分析!F57</f>
        <v>2070</v>
      </c>
      <c r="C74" s="164">
        <f>基金残高に係る経年分析!G57</f>
        <v>1820</v>
      </c>
      <c r="D74" s="164">
        <f>基金残高に係る経年分析!H57</f>
        <v>1514</v>
      </c>
    </row>
  </sheetData>
  <sheetProtection algorithmName="SHA-512" hashValue="NmlEBT1ZiHbjc2wIbH3QYDZ6PZgG/KxfaX0RGs7KXv3o/j2IDmYR/U3+R4UhYlkbt0i/KX1XXg6QMXct4K/aGg==" saltValue="+yvngNhgA+vtP9Exefwc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218</v>
      </c>
      <c r="C5" s="608"/>
      <c r="D5" s="608"/>
      <c r="E5" s="608"/>
      <c r="F5" s="608"/>
      <c r="G5" s="608"/>
      <c r="H5" s="608"/>
      <c r="I5" s="608"/>
      <c r="J5" s="608"/>
      <c r="K5" s="608"/>
      <c r="L5" s="608"/>
      <c r="M5" s="608"/>
      <c r="N5" s="608"/>
      <c r="O5" s="608"/>
      <c r="P5" s="608"/>
      <c r="Q5" s="609"/>
      <c r="R5" s="610">
        <v>3867838</v>
      </c>
      <c r="S5" s="611"/>
      <c r="T5" s="611"/>
      <c r="U5" s="611"/>
      <c r="V5" s="611"/>
      <c r="W5" s="611"/>
      <c r="X5" s="611"/>
      <c r="Y5" s="612"/>
      <c r="Z5" s="613">
        <v>21.2</v>
      </c>
      <c r="AA5" s="613"/>
      <c r="AB5" s="613"/>
      <c r="AC5" s="613"/>
      <c r="AD5" s="614">
        <v>3867838</v>
      </c>
      <c r="AE5" s="614"/>
      <c r="AF5" s="614"/>
      <c r="AG5" s="614"/>
      <c r="AH5" s="614"/>
      <c r="AI5" s="614"/>
      <c r="AJ5" s="614"/>
      <c r="AK5" s="614"/>
      <c r="AL5" s="615">
        <v>37.9</v>
      </c>
      <c r="AM5" s="616"/>
      <c r="AN5" s="616"/>
      <c r="AO5" s="617"/>
      <c r="AP5" s="607" t="s">
        <v>219</v>
      </c>
      <c r="AQ5" s="608"/>
      <c r="AR5" s="608"/>
      <c r="AS5" s="608"/>
      <c r="AT5" s="608"/>
      <c r="AU5" s="608"/>
      <c r="AV5" s="608"/>
      <c r="AW5" s="608"/>
      <c r="AX5" s="608"/>
      <c r="AY5" s="608"/>
      <c r="AZ5" s="608"/>
      <c r="BA5" s="608"/>
      <c r="BB5" s="608"/>
      <c r="BC5" s="608"/>
      <c r="BD5" s="608"/>
      <c r="BE5" s="608"/>
      <c r="BF5" s="609"/>
      <c r="BG5" s="621">
        <v>3867838</v>
      </c>
      <c r="BH5" s="622"/>
      <c r="BI5" s="622"/>
      <c r="BJ5" s="622"/>
      <c r="BK5" s="622"/>
      <c r="BL5" s="622"/>
      <c r="BM5" s="622"/>
      <c r="BN5" s="623"/>
      <c r="BO5" s="624">
        <v>100</v>
      </c>
      <c r="BP5" s="624"/>
      <c r="BQ5" s="624"/>
      <c r="BR5" s="624"/>
      <c r="BS5" s="625">
        <v>46058</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x14ac:dyDescent="0.15">
      <c r="B6" s="618" t="s">
        <v>223</v>
      </c>
      <c r="C6" s="619"/>
      <c r="D6" s="619"/>
      <c r="E6" s="619"/>
      <c r="F6" s="619"/>
      <c r="G6" s="619"/>
      <c r="H6" s="619"/>
      <c r="I6" s="619"/>
      <c r="J6" s="619"/>
      <c r="K6" s="619"/>
      <c r="L6" s="619"/>
      <c r="M6" s="619"/>
      <c r="N6" s="619"/>
      <c r="O6" s="619"/>
      <c r="P6" s="619"/>
      <c r="Q6" s="620"/>
      <c r="R6" s="621">
        <v>156487</v>
      </c>
      <c r="S6" s="622"/>
      <c r="T6" s="622"/>
      <c r="U6" s="622"/>
      <c r="V6" s="622"/>
      <c r="W6" s="622"/>
      <c r="X6" s="622"/>
      <c r="Y6" s="623"/>
      <c r="Z6" s="624">
        <v>0.9</v>
      </c>
      <c r="AA6" s="624"/>
      <c r="AB6" s="624"/>
      <c r="AC6" s="624"/>
      <c r="AD6" s="625">
        <v>156487</v>
      </c>
      <c r="AE6" s="625"/>
      <c r="AF6" s="625"/>
      <c r="AG6" s="625"/>
      <c r="AH6" s="625"/>
      <c r="AI6" s="625"/>
      <c r="AJ6" s="625"/>
      <c r="AK6" s="625"/>
      <c r="AL6" s="626">
        <v>1.5</v>
      </c>
      <c r="AM6" s="627"/>
      <c r="AN6" s="627"/>
      <c r="AO6" s="628"/>
      <c r="AP6" s="618" t="s">
        <v>224</v>
      </c>
      <c r="AQ6" s="619"/>
      <c r="AR6" s="619"/>
      <c r="AS6" s="619"/>
      <c r="AT6" s="619"/>
      <c r="AU6" s="619"/>
      <c r="AV6" s="619"/>
      <c r="AW6" s="619"/>
      <c r="AX6" s="619"/>
      <c r="AY6" s="619"/>
      <c r="AZ6" s="619"/>
      <c r="BA6" s="619"/>
      <c r="BB6" s="619"/>
      <c r="BC6" s="619"/>
      <c r="BD6" s="619"/>
      <c r="BE6" s="619"/>
      <c r="BF6" s="620"/>
      <c r="BG6" s="621">
        <v>3867838</v>
      </c>
      <c r="BH6" s="622"/>
      <c r="BI6" s="622"/>
      <c r="BJ6" s="622"/>
      <c r="BK6" s="622"/>
      <c r="BL6" s="622"/>
      <c r="BM6" s="622"/>
      <c r="BN6" s="623"/>
      <c r="BO6" s="624">
        <v>100</v>
      </c>
      <c r="BP6" s="624"/>
      <c r="BQ6" s="624"/>
      <c r="BR6" s="624"/>
      <c r="BS6" s="625">
        <v>46058</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162101</v>
      </c>
      <c r="CS6" s="622"/>
      <c r="CT6" s="622"/>
      <c r="CU6" s="622"/>
      <c r="CV6" s="622"/>
      <c r="CW6" s="622"/>
      <c r="CX6" s="622"/>
      <c r="CY6" s="623"/>
      <c r="CZ6" s="615">
        <v>0.9</v>
      </c>
      <c r="DA6" s="616"/>
      <c r="DB6" s="616"/>
      <c r="DC6" s="635"/>
      <c r="DD6" s="630" t="s">
        <v>122</v>
      </c>
      <c r="DE6" s="622"/>
      <c r="DF6" s="622"/>
      <c r="DG6" s="622"/>
      <c r="DH6" s="622"/>
      <c r="DI6" s="622"/>
      <c r="DJ6" s="622"/>
      <c r="DK6" s="622"/>
      <c r="DL6" s="622"/>
      <c r="DM6" s="622"/>
      <c r="DN6" s="622"/>
      <c r="DO6" s="622"/>
      <c r="DP6" s="623"/>
      <c r="DQ6" s="630">
        <v>162101</v>
      </c>
      <c r="DR6" s="622"/>
      <c r="DS6" s="622"/>
      <c r="DT6" s="622"/>
      <c r="DU6" s="622"/>
      <c r="DV6" s="622"/>
      <c r="DW6" s="622"/>
      <c r="DX6" s="622"/>
      <c r="DY6" s="622"/>
      <c r="DZ6" s="622"/>
      <c r="EA6" s="622"/>
      <c r="EB6" s="622"/>
      <c r="EC6" s="631"/>
    </row>
    <row r="7" spans="2:143" ht="11.25" customHeight="1" x14ac:dyDescent="0.15">
      <c r="B7" s="618" t="s">
        <v>226</v>
      </c>
      <c r="C7" s="619"/>
      <c r="D7" s="619"/>
      <c r="E7" s="619"/>
      <c r="F7" s="619"/>
      <c r="G7" s="619"/>
      <c r="H7" s="619"/>
      <c r="I7" s="619"/>
      <c r="J7" s="619"/>
      <c r="K7" s="619"/>
      <c r="L7" s="619"/>
      <c r="M7" s="619"/>
      <c r="N7" s="619"/>
      <c r="O7" s="619"/>
      <c r="P7" s="619"/>
      <c r="Q7" s="620"/>
      <c r="R7" s="621">
        <v>8923</v>
      </c>
      <c r="S7" s="622"/>
      <c r="T7" s="622"/>
      <c r="U7" s="622"/>
      <c r="V7" s="622"/>
      <c r="W7" s="622"/>
      <c r="X7" s="622"/>
      <c r="Y7" s="623"/>
      <c r="Z7" s="624">
        <v>0</v>
      </c>
      <c r="AA7" s="624"/>
      <c r="AB7" s="624"/>
      <c r="AC7" s="624"/>
      <c r="AD7" s="625">
        <v>8923</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1616520</v>
      </c>
      <c r="BH7" s="622"/>
      <c r="BI7" s="622"/>
      <c r="BJ7" s="622"/>
      <c r="BK7" s="622"/>
      <c r="BL7" s="622"/>
      <c r="BM7" s="622"/>
      <c r="BN7" s="623"/>
      <c r="BO7" s="624">
        <v>41.8</v>
      </c>
      <c r="BP7" s="624"/>
      <c r="BQ7" s="624"/>
      <c r="BR7" s="624"/>
      <c r="BS7" s="625">
        <v>46058</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2999601</v>
      </c>
      <c r="CS7" s="622"/>
      <c r="CT7" s="622"/>
      <c r="CU7" s="622"/>
      <c r="CV7" s="622"/>
      <c r="CW7" s="622"/>
      <c r="CX7" s="622"/>
      <c r="CY7" s="623"/>
      <c r="CZ7" s="624">
        <v>17.399999999999999</v>
      </c>
      <c r="DA7" s="624"/>
      <c r="DB7" s="624"/>
      <c r="DC7" s="624"/>
      <c r="DD7" s="630">
        <v>1075944</v>
      </c>
      <c r="DE7" s="622"/>
      <c r="DF7" s="622"/>
      <c r="DG7" s="622"/>
      <c r="DH7" s="622"/>
      <c r="DI7" s="622"/>
      <c r="DJ7" s="622"/>
      <c r="DK7" s="622"/>
      <c r="DL7" s="622"/>
      <c r="DM7" s="622"/>
      <c r="DN7" s="622"/>
      <c r="DO7" s="622"/>
      <c r="DP7" s="623"/>
      <c r="DQ7" s="630">
        <v>1756393</v>
      </c>
      <c r="DR7" s="622"/>
      <c r="DS7" s="622"/>
      <c r="DT7" s="622"/>
      <c r="DU7" s="622"/>
      <c r="DV7" s="622"/>
      <c r="DW7" s="622"/>
      <c r="DX7" s="622"/>
      <c r="DY7" s="622"/>
      <c r="DZ7" s="622"/>
      <c r="EA7" s="622"/>
      <c r="EB7" s="622"/>
      <c r="EC7" s="631"/>
    </row>
    <row r="8" spans="2:143" ht="11.25" customHeight="1" x14ac:dyDescent="0.15">
      <c r="B8" s="618" t="s">
        <v>229</v>
      </c>
      <c r="C8" s="619"/>
      <c r="D8" s="619"/>
      <c r="E8" s="619"/>
      <c r="F8" s="619"/>
      <c r="G8" s="619"/>
      <c r="H8" s="619"/>
      <c r="I8" s="619"/>
      <c r="J8" s="619"/>
      <c r="K8" s="619"/>
      <c r="L8" s="619"/>
      <c r="M8" s="619"/>
      <c r="N8" s="619"/>
      <c r="O8" s="619"/>
      <c r="P8" s="619"/>
      <c r="Q8" s="620"/>
      <c r="R8" s="621">
        <v>17491</v>
      </c>
      <c r="S8" s="622"/>
      <c r="T8" s="622"/>
      <c r="U8" s="622"/>
      <c r="V8" s="622"/>
      <c r="W8" s="622"/>
      <c r="X8" s="622"/>
      <c r="Y8" s="623"/>
      <c r="Z8" s="624">
        <v>0.1</v>
      </c>
      <c r="AA8" s="624"/>
      <c r="AB8" s="624"/>
      <c r="AC8" s="624"/>
      <c r="AD8" s="625">
        <v>17491</v>
      </c>
      <c r="AE8" s="625"/>
      <c r="AF8" s="625"/>
      <c r="AG8" s="625"/>
      <c r="AH8" s="625"/>
      <c r="AI8" s="625"/>
      <c r="AJ8" s="625"/>
      <c r="AK8" s="625"/>
      <c r="AL8" s="626">
        <v>0.2</v>
      </c>
      <c r="AM8" s="627"/>
      <c r="AN8" s="627"/>
      <c r="AO8" s="628"/>
      <c r="AP8" s="618" t="s">
        <v>230</v>
      </c>
      <c r="AQ8" s="619"/>
      <c r="AR8" s="619"/>
      <c r="AS8" s="619"/>
      <c r="AT8" s="619"/>
      <c r="AU8" s="619"/>
      <c r="AV8" s="619"/>
      <c r="AW8" s="619"/>
      <c r="AX8" s="619"/>
      <c r="AY8" s="619"/>
      <c r="AZ8" s="619"/>
      <c r="BA8" s="619"/>
      <c r="BB8" s="619"/>
      <c r="BC8" s="619"/>
      <c r="BD8" s="619"/>
      <c r="BE8" s="619"/>
      <c r="BF8" s="620"/>
      <c r="BG8" s="621">
        <v>59446</v>
      </c>
      <c r="BH8" s="622"/>
      <c r="BI8" s="622"/>
      <c r="BJ8" s="622"/>
      <c r="BK8" s="622"/>
      <c r="BL8" s="622"/>
      <c r="BM8" s="622"/>
      <c r="BN8" s="623"/>
      <c r="BO8" s="624">
        <v>1.5</v>
      </c>
      <c r="BP8" s="624"/>
      <c r="BQ8" s="624"/>
      <c r="BR8" s="624"/>
      <c r="BS8" s="630" t="s">
        <v>122</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5890159</v>
      </c>
      <c r="CS8" s="622"/>
      <c r="CT8" s="622"/>
      <c r="CU8" s="622"/>
      <c r="CV8" s="622"/>
      <c r="CW8" s="622"/>
      <c r="CX8" s="622"/>
      <c r="CY8" s="623"/>
      <c r="CZ8" s="624">
        <v>34.1</v>
      </c>
      <c r="DA8" s="624"/>
      <c r="DB8" s="624"/>
      <c r="DC8" s="624"/>
      <c r="DD8" s="630">
        <v>5899</v>
      </c>
      <c r="DE8" s="622"/>
      <c r="DF8" s="622"/>
      <c r="DG8" s="622"/>
      <c r="DH8" s="622"/>
      <c r="DI8" s="622"/>
      <c r="DJ8" s="622"/>
      <c r="DK8" s="622"/>
      <c r="DL8" s="622"/>
      <c r="DM8" s="622"/>
      <c r="DN8" s="622"/>
      <c r="DO8" s="622"/>
      <c r="DP8" s="623"/>
      <c r="DQ8" s="630">
        <v>3128576</v>
      </c>
      <c r="DR8" s="622"/>
      <c r="DS8" s="622"/>
      <c r="DT8" s="622"/>
      <c r="DU8" s="622"/>
      <c r="DV8" s="622"/>
      <c r="DW8" s="622"/>
      <c r="DX8" s="622"/>
      <c r="DY8" s="622"/>
      <c r="DZ8" s="622"/>
      <c r="EA8" s="622"/>
      <c r="EB8" s="622"/>
      <c r="EC8" s="631"/>
    </row>
    <row r="9" spans="2:143" ht="11.25" customHeight="1" x14ac:dyDescent="0.15">
      <c r="B9" s="618" t="s">
        <v>232</v>
      </c>
      <c r="C9" s="619"/>
      <c r="D9" s="619"/>
      <c r="E9" s="619"/>
      <c r="F9" s="619"/>
      <c r="G9" s="619"/>
      <c r="H9" s="619"/>
      <c r="I9" s="619"/>
      <c r="J9" s="619"/>
      <c r="K9" s="619"/>
      <c r="L9" s="619"/>
      <c r="M9" s="619"/>
      <c r="N9" s="619"/>
      <c r="O9" s="619"/>
      <c r="P9" s="619"/>
      <c r="Q9" s="620"/>
      <c r="R9" s="621">
        <v>19244</v>
      </c>
      <c r="S9" s="622"/>
      <c r="T9" s="622"/>
      <c r="U9" s="622"/>
      <c r="V9" s="622"/>
      <c r="W9" s="622"/>
      <c r="X9" s="622"/>
      <c r="Y9" s="623"/>
      <c r="Z9" s="624">
        <v>0.1</v>
      </c>
      <c r="AA9" s="624"/>
      <c r="AB9" s="624"/>
      <c r="AC9" s="624"/>
      <c r="AD9" s="625">
        <v>19244</v>
      </c>
      <c r="AE9" s="625"/>
      <c r="AF9" s="625"/>
      <c r="AG9" s="625"/>
      <c r="AH9" s="625"/>
      <c r="AI9" s="625"/>
      <c r="AJ9" s="625"/>
      <c r="AK9" s="625"/>
      <c r="AL9" s="626">
        <v>0.2</v>
      </c>
      <c r="AM9" s="627"/>
      <c r="AN9" s="627"/>
      <c r="AO9" s="628"/>
      <c r="AP9" s="618" t="s">
        <v>233</v>
      </c>
      <c r="AQ9" s="619"/>
      <c r="AR9" s="619"/>
      <c r="AS9" s="619"/>
      <c r="AT9" s="619"/>
      <c r="AU9" s="619"/>
      <c r="AV9" s="619"/>
      <c r="AW9" s="619"/>
      <c r="AX9" s="619"/>
      <c r="AY9" s="619"/>
      <c r="AZ9" s="619"/>
      <c r="BA9" s="619"/>
      <c r="BB9" s="619"/>
      <c r="BC9" s="619"/>
      <c r="BD9" s="619"/>
      <c r="BE9" s="619"/>
      <c r="BF9" s="620"/>
      <c r="BG9" s="621">
        <v>1307168</v>
      </c>
      <c r="BH9" s="622"/>
      <c r="BI9" s="622"/>
      <c r="BJ9" s="622"/>
      <c r="BK9" s="622"/>
      <c r="BL9" s="622"/>
      <c r="BM9" s="622"/>
      <c r="BN9" s="623"/>
      <c r="BO9" s="624">
        <v>33.799999999999997</v>
      </c>
      <c r="BP9" s="624"/>
      <c r="BQ9" s="624"/>
      <c r="BR9" s="624"/>
      <c r="BS9" s="630" t="s">
        <v>234</v>
      </c>
      <c r="BT9" s="622"/>
      <c r="BU9" s="622"/>
      <c r="BV9" s="622"/>
      <c r="BW9" s="622"/>
      <c r="BX9" s="622"/>
      <c r="BY9" s="622"/>
      <c r="BZ9" s="622"/>
      <c r="CA9" s="622"/>
      <c r="CB9" s="631"/>
      <c r="CD9" s="636" t="s">
        <v>235</v>
      </c>
      <c r="CE9" s="637"/>
      <c r="CF9" s="637"/>
      <c r="CG9" s="637"/>
      <c r="CH9" s="637"/>
      <c r="CI9" s="637"/>
      <c r="CJ9" s="637"/>
      <c r="CK9" s="637"/>
      <c r="CL9" s="637"/>
      <c r="CM9" s="637"/>
      <c r="CN9" s="637"/>
      <c r="CO9" s="637"/>
      <c r="CP9" s="637"/>
      <c r="CQ9" s="638"/>
      <c r="CR9" s="621">
        <v>1132948</v>
      </c>
      <c r="CS9" s="622"/>
      <c r="CT9" s="622"/>
      <c r="CU9" s="622"/>
      <c r="CV9" s="622"/>
      <c r="CW9" s="622"/>
      <c r="CX9" s="622"/>
      <c r="CY9" s="623"/>
      <c r="CZ9" s="624">
        <v>6.6</v>
      </c>
      <c r="DA9" s="624"/>
      <c r="DB9" s="624"/>
      <c r="DC9" s="624"/>
      <c r="DD9" s="630">
        <v>15203</v>
      </c>
      <c r="DE9" s="622"/>
      <c r="DF9" s="622"/>
      <c r="DG9" s="622"/>
      <c r="DH9" s="622"/>
      <c r="DI9" s="622"/>
      <c r="DJ9" s="622"/>
      <c r="DK9" s="622"/>
      <c r="DL9" s="622"/>
      <c r="DM9" s="622"/>
      <c r="DN9" s="622"/>
      <c r="DO9" s="622"/>
      <c r="DP9" s="623"/>
      <c r="DQ9" s="630">
        <v>1026572</v>
      </c>
      <c r="DR9" s="622"/>
      <c r="DS9" s="622"/>
      <c r="DT9" s="622"/>
      <c r="DU9" s="622"/>
      <c r="DV9" s="622"/>
      <c r="DW9" s="622"/>
      <c r="DX9" s="622"/>
      <c r="DY9" s="622"/>
      <c r="DZ9" s="622"/>
      <c r="EA9" s="622"/>
      <c r="EB9" s="622"/>
      <c r="EC9" s="631"/>
    </row>
    <row r="10" spans="2:143" ht="11.25" customHeight="1" x14ac:dyDescent="0.15">
      <c r="B10" s="618" t="s">
        <v>236</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104332</v>
      </c>
      <c r="BH10" s="622"/>
      <c r="BI10" s="622"/>
      <c r="BJ10" s="622"/>
      <c r="BK10" s="622"/>
      <c r="BL10" s="622"/>
      <c r="BM10" s="622"/>
      <c r="BN10" s="623"/>
      <c r="BO10" s="624">
        <v>2.7</v>
      </c>
      <c r="BP10" s="624"/>
      <c r="BQ10" s="624"/>
      <c r="BR10" s="624"/>
      <c r="BS10" s="630">
        <v>17288</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5000</v>
      </c>
      <c r="CS10" s="622"/>
      <c r="CT10" s="622"/>
      <c r="CU10" s="622"/>
      <c r="CV10" s="622"/>
      <c r="CW10" s="622"/>
      <c r="CX10" s="622"/>
      <c r="CY10" s="623"/>
      <c r="CZ10" s="624">
        <v>0</v>
      </c>
      <c r="DA10" s="624"/>
      <c r="DB10" s="624"/>
      <c r="DC10" s="624"/>
      <c r="DD10" s="630" t="s">
        <v>234</v>
      </c>
      <c r="DE10" s="622"/>
      <c r="DF10" s="622"/>
      <c r="DG10" s="622"/>
      <c r="DH10" s="622"/>
      <c r="DI10" s="622"/>
      <c r="DJ10" s="622"/>
      <c r="DK10" s="622"/>
      <c r="DL10" s="622"/>
      <c r="DM10" s="622"/>
      <c r="DN10" s="622"/>
      <c r="DO10" s="622"/>
      <c r="DP10" s="623"/>
      <c r="DQ10" s="630" t="s">
        <v>234</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234</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145574</v>
      </c>
      <c r="BH11" s="622"/>
      <c r="BI11" s="622"/>
      <c r="BJ11" s="622"/>
      <c r="BK11" s="622"/>
      <c r="BL11" s="622"/>
      <c r="BM11" s="622"/>
      <c r="BN11" s="623"/>
      <c r="BO11" s="624">
        <v>3.8</v>
      </c>
      <c r="BP11" s="624"/>
      <c r="BQ11" s="624"/>
      <c r="BR11" s="624"/>
      <c r="BS11" s="630">
        <v>28770</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582317</v>
      </c>
      <c r="CS11" s="622"/>
      <c r="CT11" s="622"/>
      <c r="CU11" s="622"/>
      <c r="CV11" s="622"/>
      <c r="CW11" s="622"/>
      <c r="CX11" s="622"/>
      <c r="CY11" s="623"/>
      <c r="CZ11" s="624">
        <v>3.4</v>
      </c>
      <c r="DA11" s="624"/>
      <c r="DB11" s="624"/>
      <c r="DC11" s="624"/>
      <c r="DD11" s="630">
        <v>76206</v>
      </c>
      <c r="DE11" s="622"/>
      <c r="DF11" s="622"/>
      <c r="DG11" s="622"/>
      <c r="DH11" s="622"/>
      <c r="DI11" s="622"/>
      <c r="DJ11" s="622"/>
      <c r="DK11" s="622"/>
      <c r="DL11" s="622"/>
      <c r="DM11" s="622"/>
      <c r="DN11" s="622"/>
      <c r="DO11" s="622"/>
      <c r="DP11" s="623"/>
      <c r="DQ11" s="630">
        <v>318052</v>
      </c>
      <c r="DR11" s="622"/>
      <c r="DS11" s="622"/>
      <c r="DT11" s="622"/>
      <c r="DU11" s="622"/>
      <c r="DV11" s="622"/>
      <c r="DW11" s="622"/>
      <c r="DX11" s="622"/>
      <c r="DY11" s="622"/>
      <c r="DZ11" s="622"/>
      <c r="EA11" s="622"/>
      <c r="EB11" s="622"/>
      <c r="EC11" s="631"/>
    </row>
    <row r="12" spans="2:143" ht="11.25" customHeight="1" x14ac:dyDescent="0.15">
      <c r="B12" s="618" t="s">
        <v>242</v>
      </c>
      <c r="C12" s="619"/>
      <c r="D12" s="619"/>
      <c r="E12" s="619"/>
      <c r="F12" s="619"/>
      <c r="G12" s="619"/>
      <c r="H12" s="619"/>
      <c r="I12" s="619"/>
      <c r="J12" s="619"/>
      <c r="K12" s="619"/>
      <c r="L12" s="619"/>
      <c r="M12" s="619"/>
      <c r="N12" s="619"/>
      <c r="O12" s="619"/>
      <c r="P12" s="619"/>
      <c r="Q12" s="620"/>
      <c r="R12" s="621">
        <v>615258</v>
      </c>
      <c r="S12" s="622"/>
      <c r="T12" s="622"/>
      <c r="U12" s="622"/>
      <c r="V12" s="622"/>
      <c r="W12" s="622"/>
      <c r="X12" s="622"/>
      <c r="Y12" s="623"/>
      <c r="Z12" s="624">
        <v>3.4</v>
      </c>
      <c r="AA12" s="624"/>
      <c r="AB12" s="624"/>
      <c r="AC12" s="624"/>
      <c r="AD12" s="625">
        <v>615258</v>
      </c>
      <c r="AE12" s="625"/>
      <c r="AF12" s="625"/>
      <c r="AG12" s="625"/>
      <c r="AH12" s="625"/>
      <c r="AI12" s="625"/>
      <c r="AJ12" s="625"/>
      <c r="AK12" s="625"/>
      <c r="AL12" s="626">
        <v>6</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1925883</v>
      </c>
      <c r="BH12" s="622"/>
      <c r="BI12" s="622"/>
      <c r="BJ12" s="622"/>
      <c r="BK12" s="622"/>
      <c r="BL12" s="622"/>
      <c r="BM12" s="622"/>
      <c r="BN12" s="623"/>
      <c r="BO12" s="624">
        <v>49.8</v>
      </c>
      <c r="BP12" s="624"/>
      <c r="BQ12" s="624"/>
      <c r="BR12" s="624"/>
      <c r="BS12" s="630" t="s">
        <v>234</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333245</v>
      </c>
      <c r="CS12" s="622"/>
      <c r="CT12" s="622"/>
      <c r="CU12" s="622"/>
      <c r="CV12" s="622"/>
      <c r="CW12" s="622"/>
      <c r="CX12" s="622"/>
      <c r="CY12" s="623"/>
      <c r="CZ12" s="624">
        <v>1.9</v>
      </c>
      <c r="DA12" s="624"/>
      <c r="DB12" s="624"/>
      <c r="DC12" s="624"/>
      <c r="DD12" s="630">
        <v>53269</v>
      </c>
      <c r="DE12" s="622"/>
      <c r="DF12" s="622"/>
      <c r="DG12" s="622"/>
      <c r="DH12" s="622"/>
      <c r="DI12" s="622"/>
      <c r="DJ12" s="622"/>
      <c r="DK12" s="622"/>
      <c r="DL12" s="622"/>
      <c r="DM12" s="622"/>
      <c r="DN12" s="622"/>
      <c r="DO12" s="622"/>
      <c r="DP12" s="623"/>
      <c r="DQ12" s="630">
        <v>235712</v>
      </c>
      <c r="DR12" s="622"/>
      <c r="DS12" s="622"/>
      <c r="DT12" s="622"/>
      <c r="DU12" s="622"/>
      <c r="DV12" s="622"/>
      <c r="DW12" s="622"/>
      <c r="DX12" s="622"/>
      <c r="DY12" s="622"/>
      <c r="DZ12" s="622"/>
      <c r="EA12" s="622"/>
      <c r="EB12" s="622"/>
      <c r="EC12" s="631"/>
    </row>
    <row r="13" spans="2:143" ht="11.25" customHeight="1" x14ac:dyDescent="0.15">
      <c r="B13" s="618" t="s">
        <v>245</v>
      </c>
      <c r="C13" s="619"/>
      <c r="D13" s="619"/>
      <c r="E13" s="619"/>
      <c r="F13" s="619"/>
      <c r="G13" s="619"/>
      <c r="H13" s="619"/>
      <c r="I13" s="619"/>
      <c r="J13" s="619"/>
      <c r="K13" s="619"/>
      <c r="L13" s="619"/>
      <c r="M13" s="619"/>
      <c r="N13" s="619"/>
      <c r="O13" s="619"/>
      <c r="P13" s="619"/>
      <c r="Q13" s="620"/>
      <c r="R13" s="621">
        <v>8377</v>
      </c>
      <c r="S13" s="622"/>
      <c r="T13" s="622"/>
      <c r="U13" s="622"/>
      <c r="V13" s="622"/>
      <c r="W13" s="622"/>
      <c r="X13" s="622"/>
      <c r="Y13" s="623"/>
      <c r="Z13" s="624">
        <v>0</v>
      </c>
      <c r="AA13" s="624"/>
      <c r="AB13" s="624"/>
      <c r="AC13" s="624"/>
      <c r="AD13" s="625">
        <v>8377</v>
      </c>
      <c r="AE13" s="625"/>
      <c r="AF13" s="625"/>
      <c r="AG13" s="625"/>
      <c r="AH13" s="625"/>
      <c r="AI13" s="625"/>
      <c r="AJ13" s="625"/>
      <c r="AK13" s="625"/>
      <c r="AL13" s="626">
        <v>0.1</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1919871</v>
      </c>
      <c r="BH13" s="622"/>
      <c r="BI13" s="622"/>
      <c r="BJ13" s="622"/>
      <c r="BK13" s="622"/>
      <c r="BL13" s="622"/>
      <c r="BM13" s="622"/>
      <c r="BN13" s="623"/>
      <c r="BO13" s="624">
        <v>49.6</v>
      </c>
      <c r="BP13" s="624"/>
      <c r="BQ13" s="624"/>
      <c r="BR13" s="624"/>
      <c r="BS13" s="630" t="s">
        <v>234</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1576946</v>
      </c>
      <c r="CS13" s="622"/>
      <c r="CT13" s="622"/>
      <c r="CU13" s="622"/>
      <c r="CV13" s="622"/>
      <c r="CW13" s="622"/>
      <c r="CX13" s="622"/>
      <c r="CY13" s="623"/>
      <c r="CZ13" s="624">
        <v>9.1</v>
      </c>
      <c r="DA13" s="624"/>
      <c r="DB13" s="624"/>
      <c r="DC13" s="624"/>
      <c r="DD13" s="630">
        <v>448313</v>
      </c>
      <c r="DE13" s="622"/>
      <c r="DF13" s="622"/>
      <c r="DG13" s="622"/>
      <c r="DH13" s="622"/>
      <c r="DI13" s="622"/>
      <c r="DJ13" s="622"/>
      <c r="DK13" s="622"/>
      <c r="DL13" s="622"/>
      <c r="DM13" s="622"/>
      <c r="DN13" s="622"/>
      <c r="DO13" s="622"/>
      <c r="DP13" s="623"/>
      <c r="DQ13" s="630">
        <v>1129872</v>
      </c>
      <c r="DR13" s="622"/>
      <c r="DS13" s="622"/>
      <c r="DT13" s="622"/>
      <c r="DU13" s="622"/>
      <c r="DV13" s="622"/>
      <c r="DW13" s="622"/>
      <c r="DX13" s="622"/>
      <c r="DY13" s="622"/>
      <c r="DZ13" s="622"/>
      <c r="EA13" s="622"/>
      <c r="EB13" s="622"/>
      <c r="EC13" s="631"/>
    </row>
    <row r="14" spans="2:143" ht="11.25" customHeight="1" x14ac:dyDescent="0.15">
      <c r="B14" s="618" t="s">
        <v>248</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234</v>
      </c>
      <c r="AE14" s="625"/>
      <c r="AF14" s="625"/>
      <c r="AG14" s="625"/>
      <c r="AH14" s="625"/>
      <c r="AI14" s="625"/>
      <c r="AJ14" s="625"/>
      <c r="AK14" s="625"/>
      <c r="AL14" s="626" t="s">
        <v>122</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125540</v>
      </c>
      <c r="BH14" s="622"/>
      <c r="BI14" s="622"/>
      <c r="BJ14" s="622"/>
      <c r="BK14" s="622"/>
      <c r="BL14" s="622"/>
      <c r="BM14" s="622"/>
      <c r="BN14" s="623"/>
      <c r="BO14" s="624">
        <v>3.2</v>
      </c>
      <c r="BP14" s="624"/>
      <c r="BQ14" s="624"/>
      <c r="BR14" s="624"/>
      <c r="BS14" s="630" t="s">
        <v>122</v>
      </c>
      <c r="BT14" s="622"/>
      <c r="BU14" s="622"/>
      <c r="BV14" s="622"/>
      <c r="BW14" s="622"/>
      <c r="BX14" s="622"/>
      <c r="BY14" s="622"/>
      <c r="BZ14" s="622"/>
      <c r="CA14" s="622"/>
      <c r="CB14" s="631"/>
      <c r="CD14" s="636" t="s">
        <v>250</v>
      </c>
      <c r="CE14" s="637"/>
      <c r="CF14" s="637"/>
      <c r="CG14" s="637"/>
      <c r="CH14" s="637"/>
      <c r="CI14" s="637"/>
      <c r="CJ14" s="637"/>
      <c r="CK14" s="637"/>
      <c r="CL14" s="637"/>
      <c r="CM14" s="637"/>
      <c r="CN14" s="637"/>
      <c r="CO14" s="637"/>
      <c r="CP14" s="637"/>
      <c r="CQ14" s="638"/>
      <c r="CR14" s="621">
        <v>811512</v>
      </c>
      <c r="CS14" s="622"/>
      <c r="CT14" s="622"/>
      <c r="CU14" s="622"/>
      <c r="CV14" s="622"/>
      <c r="CW14" s="622"/>
      <c r="CX14" s="622"/>
      <c r="CY14" s="623"/>
      <c r="CZ14" s="624">
        <v>4.7</v>
      </c>
      <c r="DA14" s="624"/>
      <c r="DB14" s="624"/>
      <c r="DC14" s="624"/>
      <c r="DD14" s="630">
        <v>3459</v>
      </c>
      <c r="DE14" s="622"/>
      <c r="DF14" s="622"/>
      <c r="DG14" s="622"/>
      <c r="DH14" s="622"/>
      <c r="DI14" s="622"/>
      <c r="DJ14" s="622"/>
      <c r="DK14" s="622"/>
      <c r="DL14" s="622"/>
      <c r="DM14" s="622"/>
      <c r="DN14" s="622"/>
      <c r="DO14" s="622"/>
      <c r="DP14" s="623"/>
      <c r="DQ14" s="630">
        <v>808941</v>
      </c>
      <c r="DR14" s="622"/>
      <c r="DS14" s="622"/>
      <c r="DT14" s="622"/>
      <c r="DU14" s="622"/>
      <c r="DV14" s="622"/>
      <c r="DW14" s="622"/>
      <c r="DX14" s="622"/>
      <c r="DY14" s="622"/>
      <c r="DZ14" s="622"/>
      <c r="EA14" s="622"/>
      <c r="EB14" s="622"/>
      <c r="EC14" s="631"/>
    </row>
    <row r="15" spans="2:143" ht="11.25" customHeight="1" x14ac:dyDescent="0.15">
      <c r="B15" s="618" t="s">
        <v>251</v>
      </c>
      <c r="C15" s="619"/>
      <c r="D15" s="619"/>
      <c r="E15" s="619"/>
      <c r="F15" s="619"/>
      <c r="G15" s="619"/>
      <c r="H15" s="619"/>
      <c r="I15" s="619"/>
      <c r="J15" s="619"/>
      <c r="K15" s="619"/>
      <c r="L15" s="619"/>
      <c r="M15" s="619"/>
      <c r="N15" s="619"/>
      <c r="O15" s="619"/>
      <c r="P15" s="619"/>
      <c r="Q15" s="620"/>
      <c r="R15" s="621">
        <v>38809</v>
      </c>
      <c r="S15" s="622"/>
      <c r="T15" s="622"/>
      <c r="U15" s="622"/>
      <c r="V15" s="622"/>
      <c r="W15" s="622"/>
      <c r="X15" s="622"/>
      <c r="Y15" s="623"/>
      <c r="Z15" s="624">
        <v>0.2</v>
      </c>
      <c r="AA15" s="624"/>
      <c r="AB15" s="624"/>
      <c r="AC15" s="624"/>
      <c r="AD15" s="625">
        <v>38809</v>
      </c>
      <c r="AE15" s="625"/>
      <c r="AF15" s="625"/>
      <c r="AG15" s="625"/>
      <c r="AH15" s="625"/>
      <c r="AI15" s="625"/>
      <c r="AJ15" s="625"/>
      <c r="AK15" s="625"/>
      <c r="AL15" s="626">
        <v>0.4</v>
      </c>
      <c r="AM15" s="627"/>
      <c r="AN15" s="627"/>
      <c r="AO15" s="628"/>
      <c r="AP15" s="618" t="s">
        <v>252</v>
      </c>
      <c r="AQ15" s="619"/>
      <c r="AR15" s="619"/>
      <c r="AS15" s="619"/>
      <c r="AT15" s="619"/>
      <c r="AU15" s="619"/>
      <c r="AV15" s="619"/>
      <c r="AW15" s="619"/>
      <c r="AX15" s="619"/>
      <c r="AY15" s="619"/>
      <c r="AZ15" s="619"/>
      <c r="BA15" s="619"/>
      <c r="BB15" s="619"/>
      <c r="BC15" s="619"/>
      <c r="BD15" s="619"/>
      <c r="BE15" s="619"/>
      <c r="BF15" s="620"/>
      <c r="BG15" s="621">
        <v>199895</v>
      </c>
      <c r="BH15" s="622"/>
      <c r="BI15" s="622"/>
      <c r="BJ15" s="622"/>
      <c r="BK15" s="622"/>
      <c r="BL15" s="622"/>
      <c r="BM15" s="622"/>
      <c r="BN15" s="623"/>
      <c r="BO15" s="624">
        <v>5.2</v>
      </c>
      <c r="BP15" s="624"/>
      <c r="BQ15" s="624"/>
      <c r="BR15" s="624"/>
      <c r="BS15" s="630" t="s">
        <v>122</v>
      </c>
      <c r="BT15" s="622"/>
      <c r="BU15" s="622"/>
      <c r="BV15" s="622"/>
      <c r="BW15" s="622"/>
      <c r="BX15" s="622"/>
      <c r="BY15" s="622"/>
      <c r="BZ15" s="622"/>
      <c r="CA15" s="622"/>
      <c r="CB15" s="631"/>
      <c r="CD15" s="636" t="s">
        <v>253</v>
      </c>
      <c r="CE15" s="637"/>
      <c r="CF15" s="637"/>
      <c r="CG15" s="637"/>
      <c r="CH15" s="637"/>
      <c r="CI15" s="637"/>
      <c r="CJ15" s="637"/>
      <c r="CK15" s="637"/>
      <c r="CL15" s="637"/>
      <c r="CM15" s="637"/>
      <c r="CN15" s="637"/>
      <c r="CO15" s="637"/>
      <c r="CP15" s="637"/>
      <c r="CQ15" s="638"/>
      <c r="CR15" s="621">
        <v>1947675</v>
      </c>
      <c r="CS15" s="622"/>
      <c r="CT15" s="622"/>
      <c r="CU15" s="622"/>
      <c r="CV15" s="622"/>
      <c r="CW15" s="622"/>
      <c r="CX15" s="622"/>
      <c r="CY15" s="623"/>
      <c r="CZ15" s="624">
        <v>11.3</v>
      </c>
      <c r="DA15" s="624"/>
      <c r="DB15" s="624"/>
      <c r="DC15" s="624"/>
      <c r="DD15" s="630">
        <v>802453</v>
      </c>
      <c r="DE15" s="622"/>
      <c r="DF15" s="622"/>
      <c r="DG15" s="622"/>
      <c r="DH15" s="622"/>
      <c r="DI15" s="622"/>
      <c r="DJ15" s="622"/>
      <c r="DK15" s="622"/>
      <c r="DL15" s="622"/>
      <c r="DM15" s="622"/>
      <c r="DN15" s="622"/>
      <c r="DO15" s="622"/>
      <c r="DP15" s="623"/>
      <c r="DQ15" s="630">
        <v>1191371</v>
      </c>
      <c r="DR15" s="622"/>
      <c r="DS15" s="622"/>
      <c r="DT15" s="622"/>
      <c r="DU15" s="622"/>
      <c r="DV15" s="622"/>
      <c r="DW15" s="622"/>
      <c r="DX15" s="622"/>
      <c r="DY15" s="622"/>
      <c r="DZ15" s="622"/>
      <c r="EA15" s="622"/>
      <c r="EB15" s="622"/>
      <c r="EC15" s="631"/>
    </row>
    <row r="16" spans="2:143" ht="11.25" customHeight="1" x14ac:dyDescent="0.15">
      <c r="B16" s="618" t="s">
        <v>254</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122</v>
      </c>
      <c r="AM16" s="627"/>
      <c r="AN16" s="627"/>
      <c r="AO16" s="628"/>
      <c r="AP16" s="618" t="s">
        <v>255</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234</v>
      </c>
      <c r="BP16" s="624"/>
      <c r="BQ16" s="624"/>
      <c r="BR16" s="624"/>
      <c r="BS16" s="630" t="s">
        <v>234</v>
      </c>
      <c r="BT16" s="622"/>
      <c r="BU16" s="622"/>
      <c r="BV16" s="622"/>
      <c r="BW16" s="622"/>
      <c r="BX16" s="622"/>
      <c r="BY16" s="622"/>
      <c r="BZ16" s="622"/>
      <c r="CA16" s="622"/>
      <c r="CB16" s="631"/>
      <c r="CD16" s="636" t="s">
        <v>256</v>
      </c>
      <c r="CE16" s="637"/>
      <c r="CF16" s="637"/>
      <c r="CG16" s="637"/>
      <c r="CH16" s="637"/>
      <c r="CI16" s="637"/>
      <c r="CJ16" s="637"/>
      <c r="CK16" s="637"/>
      <c r="CL16" s="637"/>
      <c r="CM16" s="637"/>
      <c r="CN16" s="637"/>
      <c r="CO16" s="637"/>
      <c r="CP16" s="637"/>
      <c r="CQ16" s="638"/>
      <c r="CR16" s="621">
        <v>103628</v>
      </c>
      <c r="CS16" s="622"/>
      <c r="CT16" s="622"/>
      <c r="CU16" s="622"/>
      <c r="CV16" s="622"/>
      <c r="CW16" s="622"/>
      <c r="CX16" s="622"/>
      <c r="CY16" s="623"/>
      <c r="CZ16" s="624">
        <v>0.6</v>
      </c>
      <c r="DA16" s="624"/>
      <c r="DB16" s="624"/>
      <c r="DC16" s="624"/>
      <c r="DD16" s="630" t="s">
        <v>234</v>
      </c>
      <c r="DE16" s="622"/>
      <c r="DF16" s="622"/>
      <c r="DG16" s="622"/>
      <c r="DH16" s="622"/>
      <c r="DI16" s="622"/>
      <c r="DJ16" s="622"/>
      <c r="DK16" s="622"/>
      <c r="DL16" s="622"/>
      <c r="DM16" s="622"/>
      <c r="DN16" s="622"/>
      <c r="DO16" s="622"/>
      <c r="DP16" s="623"/>
      <c r="DQ16" s="630">
        <v>60658</v>
      </c>
      <c r="DR16" s="622"/>
      <c r="DS16" s="622"/>
      <c r="DT16" s="622"/>
      <c r="DU16" s="622"/>
      <c r="DV16" s="622"/>
      <c r="DW16" s="622"/>
      <c r="DX16" s="622"/>
      <c r="DY16" s="622"/>
      <c r="DZ16" s="622"/>
      <c r="EA16" s="622"/>
      <c r="EB16" s="622"/>
      <c r="EC16" s="631"/>
    </row>
    <row r="17" spans="2:133" ht="11.25" customHeight="1" x14ac:dyDescent="0.15">
      <c r="B17" s="618" t="s">
        <v>257</v>
      </c>
      <c r="C17" s="619"/>
      <c r="D17" s="619"/>
      <c r="E17" s="619"/>
      <c r="F17" s="619"/>
      <c r="G17" s="619"/>
      <c r="H17" s="619"/>
      <c r="I17" s="619"/>
      <c r="J17" s="619"/>
      <c r="K17" s="619"/>
      <c r="L17" s="619"/>
      <c r="M17" s="619"/>
      <c r="N17" s="619"/>
      <c r="O17" s="619"/>
      <c r="P17" s="619"/>
      <c r="Q17" s="620"/>
      <c r="R17" s="621">
        <v>24614</v>
      </c>
      <c r="S17" s="622"/>
      <c r="T17" s="622"/>
      <c r="U17" s="622"/>
      <c r="V17" s="622"/>
      <c r="W17" s="622"/>
      <c r="X17" s="622"/>
      <c r="Y17" s="623"/>
      <c r="Z17" s="624">
        <v>0.1</v>
      </c>
      <c r="AA17" s="624"/>
      <c r="AB17" s="624"/>
      <c r="AC17" s="624"/>
      <c r="AD17" s="625">
        <v>24614</v>
      </c>
      <c r="AE17" s="625"/>
      <c r="AF17" s="625"/>
      <c r="AG17" s="625"/>
      <c r="AH17" s="625"/>
      <c r="AI17" s="625"/>
      <c r="AJ17" s="625"/>
      <c r="AK17" s="625"/>
      <c r="AL17" s="626">
        <v>0.2</v>
      </c>
      <c r="AM17" s="627"/>
      <c r="AN17" s="627"/>
      <c r="AO17" s="628"/>
      <c r="AP17" s="618" t="s">
        <v>258</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259</v>
      </c>
      <c r="CE17" s="637"/>
      <c r="CF17" s="637"/>
      <c r="CG17" s="637"/>
      <c r="CH17" s="637"/>
      <c r="CI17" s="637"/>
      <c r="CJ17" s="637"/>
      <c r="CK17" s="637"/>
      <c r="CL17" s="637"/>
      <c r="CM17" s="637"/>
      <c r="CN17" s="637"/>
      <c r="CO17" s="637"/>
      <c r="CP17" s="637"/>
      <c r="CQ17" s="638"/>
      <c r="CR17" s="621">
        <v>1711419</v>
      </c>
      <c r="CS17" s="622"/>
      <c r="CT17" s="622"/>
      <c r="CU17" s="622"/>
      <c r="CV17" s="622"/>
      <c r="CW17" s="622"/>
      <c r="CX17" s="622"/>
      <c r="CY17" s="623"/>
      <c r="CZ17" s="624">
        <v>9.9</v>
      </c>
      <c r="DA17" s="624"/>
      <c r="DB17" s="624"/>
      <c r="DC17" s="624"/>
      <c r="DD17" s="630" t="s">
        <v>122</v>
      </c>
      <c r="DE17" s="622"/>
      <c r="DF17" s="622"/>
      <c r="DG17" s="622"/>
      <c r="DH17" s="622"/>
      <c r="DI17" s="622"/>
      <c r="DJ17" s="622"/>
      <c r="DK17" s="622"/>
      <c r="DL17" s="622"/>
      <c r="DM17" s="622"/>
      <c r="DN17" s="622"/>
      <c r="DO17" s="622"/>
      <c r="DP17" s="623"/>
      <c r="DQ17" s="630">
        <v>1694676</v>
      </c>
      <c r="DR17" s="622"/>
      <c r="DS17" s="622"/>
      <c r="DT17" s="622"/>
      <c r="DU17" s="622"/>
      <c r="DV17" s="622"/>
      <c r="DW17" s="622"/>
      <c r="DX17" s="622"/>
      <c r="DY17" s="622"/>
      <c r="DZ17" s="622"/>
      <c r="EA17" s="622"/>
      <c r="EB17" s="622"/>
      <c r="EC17" s="631"/>
    </row>
    <row r="18" spans="2:133" ht="11.25" customHeight="1" x14ac:dyDescent="0.15">
      <c r="B18" s="618" t="s">
        <v>260</v>
      </c>
      <c r="C18" s="619"/>
      <c r="D18" s="619"/>
      <c r="E18" s="619"/>
      <c r="F18" s="619"/>
      <c r="G18" s="619"/>
      <c r="H18" s="619"/>
      <c r="I18" s="619"/>
      <c r="J18" s="619"/>
      <c r="K18" s="619"/>
      <c r="L18" s="619"/>
      <c r="M18" s="619"/>
      <c r="N18" s="619"/>
      <c r="O18" s="619"/>
      <c r="P18" s="619"/>
      <c r="Q18" s="620"/>
      <c r="R18" s="621">
        <v>6084230</v>
      </c>
      <c r="S18" s="622"/>
      <c r="T18" s="622"/>
      <c r="U18" s="622"/>
      <c r="V18" s="622"/>
      <c r="W18" s="622"/>
      <c r="X18" s="622"/>
      <c r="Y18" s="623"/>
      <c r="Z18" s="624">
        <v>33.4</v>
      </c>
      <c r="AA18" s="624"/>
      <c r="AB18" s="624"/>
      <c r="AC18" s="624"/>
      <c r="AD18" s="625">
        <v>5434769</v>
      </c>
      <c r="AE18" s="625"/>
      <c r="AF18" s="625"/>
      <c r="AG18" s="625"/>
      <c r="AH18" s="625"/>
      <c r="AI18" s="625"/>
      <c r="AJ18" s="625"/>
      <c r="AK18" s="625"/>
      <c r="AL18" s="626">
        <v>53.3</v>
      </c>
      <c r="AM18" s="627"/>
      <c r="AN18" s="627"/>
      <c r="AO18" s="628"/>
      <c r="AP18" s="618" t="s">
        <v>261</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262</v>
      </c>
      <c r="CE18" s="637"/>
      <c r="CF18" s="637"/>
      <c r="CG18" s="637"/>
      <c r="CH18" s="637"/>
      <c r="CI18" s="637"/>
      <c r="CJ18" s="637"/>
      <c r="CK18" s="637"/>
      <c r="CL18" s="637"/>
      <c r="CM18" s="637"/>
      <c r="CN18" s="637"/>
      <c r="CO18" s="637"/>
      <c r="CP18" s="637"/>
      <c r="CQ18" s="638"/>
      <c r="CR18" s="621" t="s">
        <v>234</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x14ac:dyDescent="0.15">
      <c r="B19" s="618" t="s">
        <v>263</v>
      </c>
      <c r="C19" s="619"/>
      <c r="D19" s="619"/>
      <c r="E19" s="619"/>
      <c r="F19" s="619"/>
      <c r="G19" s="619"/>
      <c r="H19" s="619"/>
      <c r="I19" s="619"/>
      <c r="J19" s="619"/>
      <c r="K19" s="619"/>
      <c r="L19" s="619"/>
      <c r="M19" s="619"/>
      <c r="N19" s="619"/>
      <c r="O19" s="619"/>
      <c r="P19" s="619"/>
      <c r="Q19" s="620"/>
      <c r="R19" s="621">
        <v>5434769</v>
      </c>
      <c r="S19" s="622"/>
      <c r="T19" s="622"/>
      <c r="U19" s="622"/>
      <c r="V19" s="622"/>
      <c r="W19" s="622"/>
      <c r="X19" s="622"/>
      <c r="Y19" s="623"/>
      <c r="Z19" s="624">
        <v>29.8</v>
      </c>
      <c r="AA19" s="624"/>
      <c r="AB19" s="624"/>
      <c r="AC19" s="624"/>
      <c r="AD19" s="625">
        <v>5434769</v>
      </c>
      <c r="AE19" s="625"/>
      <c r="AF19" s="625"/>
      <c r="AG19" s="625"/>
      <c r="AH19" s="625"/>
      <c r="AI19" s="625"/>
      <c r="AJ19" s="625"/>
      <c r="AK19" s="625"/>
      <c r="AL19" s="626">
        <v>53.3</v>
      </c>
      <c r="AM19" s="627"/>
      <c r="AN19" s="627"/>
      <c r="AO19" s="628"/>
      <c r="AP19" s="618" t="s">
        <v>264</v>
      </c>
      <c r="AQ19" s="619"/>
      <c r="AR19" s="619"/>
      <c r="AS19" s="619"/>
      <c r="AT19" s="619"/>
      <c r="AU19" s="619"/>
      <c r="AV19" s="619"/>
      <c r="AW19" s="619"/>
      <c r="AX19" s="619"/>
      <c r="AY19" s="619"/>
      <c r="AZ19" s="619"/>
      <c r="BA19" s="619"/>
      <c r="BB19" s="619"/>
      <c r="BC19" s="619"/>
      <c r="BD19" s="619"/>
      <c r="BE19" s="619"/>
      <c r="BF19" s="620"/>
      <c r="BG19" s="621" t="s">
        <v>122</v>
      </c>
      <c r="BH19" s="622"/>
      <c r="BI19" s="622"/>
      <c r="BJ19" s="622"/>
      <c r="BK19" s="622"/>
      <c r="BL19" s="622"/>
      <c r="BM19" s="622"/>
      <c r="BN19" s="623"/>
      <c r="BO19" s="624" t="s">
        <v>122</v>
      </c>
      <c r="BP19" s="624"/>
      <c r="BQ19" s="624"/>
      <c r="BR19" s="624"/>
      <c r="BS19" s="630" t="s">
        <v>234</v>
      </c>
      <c r="BT19" s="622"/>
      <c r="BU19" s="622"/>
      <c r="BV19" s="622"/>
      <c r="BW19" s="622"/>
      <c r="BX19" s="622"/>
      <c r="BY19" s="622"/>
      <c r="BZ19" s="622"/>
      <c r="CA19" s="622"/>
      <c r="CB19" s="631"/>
      <c r="CD19" s="636" t="s">
        <v>265</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x14ac:dyDescent="0.15">
      <c r="B20" s="618" t="s">
        <v>266</v>
      </c>
      <c r="C20" s="619"/>
      <c r="D20" s="619"/>
      <c r="E20" s="619"/>
      <c r="F20" s="619"/>
      <c r="G20" s="619"/>
      <c r="H20" s="619"/>
      <c r="I20" s="619"/>
      <c r="J20" s="619"/>
      <c r="K20" s="619"/>
      <c r="L20" s="619"/>
      <c r="M20" s="619"/>
      <c r="N20" s="619"/>
      <c r="O20" s="619"/>
      <c r="P20" s="619"/>
      <c r="Q20" s="620"/>
      <c r="R20" s="621">
        <v>649461</v>
      </c>
      <c r="S20" s="622"/>
      <c r="T20" s="622"/>
      <c r="U20" s="622"/>
      <c r="V20" s="622"/>
      <c r="W20" s="622"/>
      <c r="X20" s="622"/>
      <c r="Y20" s="623"/>
      <c r="Z20" s="624">
        <v>3.6</v>
      </c>
      <c r="AA20" s="624"/>
      <c r="AB20" s="624"/>
      <c r="AC20" s="624"/>
      <c r="AD20" s="625" t="s">
        <v>122</v>
      </c>
      <c r="AE20" s="625"/>
      <c r="AF20" s="625"/>
      <c r="AG20" s="625"/>
      <c r="AH20" s="625"/>
      <c r="AI20" s="625"/>
      <c r="AJ20" s="625"/>
      <c r="AK20" s="625"/>
      <c r="AL20" s="626" t="s">
        <v>122</v>
      </c>
      <c r="AM20" s="627"/>
      <c r="AN20" s="627"/>
      <c r="AO20" s="628"/>
      <c r="AP20" s="618" t="s">
        <v>267</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234</v>
      </c>
      <c r="BP20" s="624"/>
      <c r="BQ20" s="624"/>
      <c r="BR20" s="624"/>
      <c r="BS20" s="630" t="s">
        <v>234</v>
      </c>
      <c r="BT20" s="622"/>
      <c r="BU20" s="622"/>
      <c r="BV20" s="622"/>
      <c r="BW20" s="622"/>
      <c r="BX20" s="622"/>
      <c r="BY20" s="622"/>
      <c r="BZ20" s="622"/>
      <c r="CA20" s="622"/>
      <c r="CB20" s="631"/>
      <c r="CD20" s="636" t="s">
        <v>268</v>
      </c>
      <c r="CE20" s="637"/>
      <c r="CF20" s="637"/>
      <c r="CG20" s="637"/>
      <c r="CH20" s="637"/>
      <c r="CI20" s="637"/>
      <c r="CJ20" s="637"/>
      <c r="CK20" s="637"/>
      <c r="CL20" s="637"/>
      <c r="CM20" s="637"/>
      <c r="CN20" s="637"/>
      <c r="CO20" s="637"/>
      <c r="CP20" s="637"/>
      <c r="CQ20" s="638"/>
      <c r="CR20" s="621">
        <v>17256551</v>
      </c>
      <c r="CS20" s="622"/>
      <c r="CT20" s="622"/>
      <c r="CU20" s="622"/>
      <c r="CV20" s="622"/>
      <c r="CW20" s="622"/>
      <c r="CX20" s="622"/>
      <c r="CY20" s="623"/>
      <c r="CZ20" s="624">
        <v>100</v>
      </c>
      <c r="DA20" s="624"/>
      <c r="DB20" s="624"/>
      <c r="DC20" s="624"/>
      <c r="DD20" s="630">
        <v>2480746</v>
      </c>
      <c r="DE20" s="622"/>
      <c r="DF20" s="622"/>
      <c r="DG20" s="622"/>
      <c r="DH20" s="622"/>
      <c r="DI20" s="622"/>
      <c r="DJ20" s="622"/>
      <c r="DK20" s="622"/>
      <c r="DL20" s="622"/>
      <c r="DM20" s="622"/>
      <c r="DN20" s="622"/>
      <c r="DO20" s="622"/>
      <c r="DP20" s="623"/>
      <c r="DQ20" s="630">
        <v>11512924</v>
      </c>
      <c r="DR20" s="622"/>
      <c r="DS20" s="622"/>
      <c r="DT20" s="622"/>
      <c r="DU20" s="622"/>
      <c r="DV20" s="622"/>
      <c r="DW20" s="622"/>
      <c r="DX20" s="622"/>
      <c r="DY20" s="622"/>
      <c r="DZ20" s="622"/>
      <c r="EA20" s="622"/>
      <c r="EB20" s="622"/>
      <c r="EC20" s="631"/>
    </row>
    <row r="21" spans="2:133" ht="11.25" customHeight="1" x14ac:dyDescent="0.15">
      <c r="B21" s="618" t="s">
        <v>269</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234</v>
      </c>
      <c r="AE21" s="625"/>
      <c r="AF21" s="625"/>
      <c r="AG21" s="625"/>
      <c r="AH21" s="625"/>
      <c r="AI21" s="625"/>
      <c r="AJ21" s="625"/>
      <c r="AK21" s="625"/>
      <c r="AL21" s="626" t="s">
        <v>122</v>
      </c>
      <c r="AM21" s="627"/>
      <c r="AN21" s="627"/>
      <c r="AO21" s="628"/>
      <c r="AP21" s="639" t="s">
        <v>270</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234</v>
      </c>
      <c r="BP21" s="624"/>
      <c r="BQ21" s="624"/>
      <c r="BR21" s="624"/>
      <c r="BS21" s="630" t="s">
        <v>234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271</v>
      </c>
      <c r="C22" s="619"/>
      <c r="D22" s="619"/>
      <c r="E22" s="619"/>
      <c r="F22" s="619"/>
      <c r="G22" s="619"/>
      <c r="H22" s="619"/>
      <c r="I22" s="619"/>
      <c r="J22" s="619"/>
      <c r="K22" s="619"/>
      <c r="L22" s="619"/>
      <c r="M22" s="619"/>
      <c r="N22" s="619"/>
      <c r="O22" s="619"/>
      <c r="P22" s="619"/>
      <c r="Q22" s="620"/>
      <c r="R22" s="621">
        <v>10841271</v>
      </c>
      <c r="S22" s="622"/>
      <c r="T22" s="622"/>
      <c r="U22" s="622"/>
      <c r="V22" s="622"/>
      <c r="W22" s="622"/>
      <c r="X22" s="622"/>
      <c r="Y22" s="623"/>
      <c r="Z22" s="624">
        <v>59.5</v>
      </c>
      <c r="AA22" s="624"/>
      <c r="AB22" s="624"/>
      <c r="AC22" s="624"/>
      <c r="AD22" s="625">
        <v>10191810</v>
      </c>
      <c r="AE22" s="625"/>
      <c r="AF22" s="625"/>
      <c r="AG22" s="625"/>
      <c r="AH22" s="625"/>
      <c r="AI22" s="625"/>
      <c r="AJ22" s="625"/>
      <c r="AK22" s="625"/>
      <c r="AL22" s="626">
        <v>100</v>
      </c>
      <c r="AM22" s="627"/>
      <c r="AN22" s="627"/>
      <c r="AO22" s="628"/>
      <c r="AP22" s="639" t="s">
        <v>272</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273</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274</v>
      </c>
      <c r="C23" s="619"/>
      <c r="D23" s="619"/>
      <c r="E23" s="619"/>
      <c r="F23" s="619"/>
      <c r="G23" s="619"/>
      <c r="H23" s="619"/>
      <c r="I23" s="619"/>
      <c r="J23" s="619"/>
      <c r="K23" s="619"/>
      <c r="L23" s="619"/>
      <c r="M23" s="619"/>
      <c r="N23" s="619"/>
      <c r="O23" s="619"/>
      <c r="P23" s="619"/>
      <c r="Q23" s="620"/>
      <c r="R23" s="621">
        <v>4793</v>
      </c>
      <c r="S23" s="622"/>
      <c r="T23" s="622"/>
      <c r="U23" s="622"/>
      <c r="V23" s="622"/>
      <c r="W23" s="622"/>
      <c r="X23" s="622"/>
      <c r="Y23" s="623"/>
      <c r="Z23" s="624">
        <v>0</v>
      </c>
      <c r="AA23" s="624"/>
      <c r="AB23" s="624"/>
      <c r="AC23" s="624"/>
      <c r="AD23" s="625">
        <v>4793</v>
      </c>
      <c r="AE23" s="625"/>
      <c r="AF23" s="625"/>
      <c r="AG23" s="625"/>
      <c r="AH23" s="625"/>
      <c r="AI23" s="625"/>
      <c r="AJ23" s="625"/>
      <c r="AK23" s="625"/>
      <c r="AL23" s="626">
        <v>0</v>
      </c>
      <c r="AM23" s="627"/>
      <c r="AN23" s="627"/>
      <c r="AO23" s="628"/>
      <c r="AP23" s="639" t="s">
        <v>275</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276</v>
      </c>
      <c r="CS23" s="604"/>
      <c r="CT23" s="604"/>
      <c r="CU23" s="604"/>
      <c r="CV23" s="604"/>
      <c r="CW23" s="604"/>
      <c r="CX23" s="604"/>
      <c r="CY23" s="605"/>
      <c r="CZ23" s="603" t="s">
        <v>277</v>
      </c>
      <c r="DA23" s="604"/>
      <c r="DB23" s="604"/>
      <c r="DC23" s="605"/>
      <c r="DD23" s="603" t="s">
        <v>278</v>
      </c>
      <c r="DE23" s="604"/>
      <c r="DF23" s="604"/>
      <c r="DG23" s="604"/>
      <c r="DH23" s="604"/>
      <c r="DI23" s="604"/>
      <c r="DJ23" s="604"/>
      <c r="DK23" s="605"/>
      <c r="DL23" s="651" t="s">
        <v>279</v>
      </c>
      <c r="DM23" s="652"/>
      <c r="DN23" s="652"/>
      <c r="DO23" s="652"/>
      <c r="DP23" s="652"/>
      <c r="DQ23" s="652"/>
      <c r="DR23" s="652"/>
      <c r="DS23" s="652"/>
      <c r="DT23" s="652"/>
      <c r="DU23" s="652"/>
      <c r="DV23" s="653"/>
      <c r="DW23" s="603" t="s">
        <v>280</v>
      </c>
      <c r="DX23" s="604"/>
      <c r="DY23" s="604"/>
      <c r="DZ23" s="604"/>
      <c r="EA23" s="604"/>
      <c r="EB23" s="604"/>
      <c r="EC23" s="605"/>
    </row>
    <row r="24" spans="2:133" ht="11.25" customHeight="1" x14ac:dyDescent="0.15">
      <c r="B24" s="618" t="s">
        <v>281</v>
      </c>
      <c r="C24" s="619"/>
      <c r="D24" s="619"/>
      <c r="E24" s="619"/>
      <c r="F24" s="619"/>
      <c r="G24" s="619"/>
      <c r="H24" s="619"/>
      <c r="I24" s="619"/>
      <c r="J24" s="619"/>
      <c r="K24" s="619"/>
      <c r="L24" s="619"/>
      <c r="M24" s="619"/>
      <c r="N24" s="619"/>
      <c r="O24" s="619"/>
      <c r="P24" s="619"/>
      <c r="Q24" s="620"/>
      <c r="R24" s="621">
        <v>50686</v>
      </c>
      <c r="S24" s="622"/>
      <c r="T24" s="622"/>
      <c r="U24" s="622"/>
      <c r="V24" s="622"/>
      <c r="W24" s="622"/>
      <c r="X24" s="622"/>
      <c r="Y24" s="623"/>
      <c r="Z24" s="624">
        <v>0.3</v>
      </c>
      <c r="AA24" s="624"/>
      <c r="AB24" s="624"/>
      <c r="AC24" s="624"/>
      <c r="AD24" s="625" t="s">
        <v>122</v>
      </c>
      <c r="AE24" s="625"/>
      <c r="AF24" s="625"/>
      <c r="AG24" s="625"/>
      <c r="AH24" s="625"/>
      <c r="AI24" s="625"/>
      <c r="AJ24" s="625"/>
      <c r="AK24" s="625"/>
      <c r="AL24" s="626" t="s">
        <v>122</v>
      </c>
      <c r="AM24" s="627"/>
      <c r="AN24" s="627"/>
      <c r="AO24" s="628"/>
      <c r="AP24" s="639" t="s">
        <v>282</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283</v>
      </c>
      <c r="CE24" s="633"/>
      <c r="CF24" s="633"/>
      <c r="CG24" s="633"/>
      <c r="CH24" s="633"/>
      <c r="CI24" s="633"/>
      <c r="CJ24" s="633"/>
      <c r="CK24" s="633"/>
      <c r="CL24" s="633"/>
      <c r="CM24" s="633"/>
      <c r="CN24" s="633"/>
      <c r="CO24" s="633"/>
      <c r="CP24" s="633"/>
      <c r="CQ24" s="634"/>
      <c r="CR24" s="610">
        <v>7151350</v>
      </c>
      <c r="CS24" s="611"/>
      <c r="CT24" s="611"/>
      <c r="CU24" s="611"/>
      <c r="CV24" s="611"/>
      <c r="CW24" s="611"/>
      <c r="CX24" s="611"/>
      <c r="CY24" s="612"/>
      <c r="CZ24" s="615">
        <v>41.4</v>
      </c>
      <c r="DA24" s="616"/>
      <c r="DB24" s="616"/>
      <c r="DC24" s="635"/>
      <c r="DD24" s="654">
        <v>5105833</v>
      </c>
      <c r="DE24" s="611"/>
      <c r="DF24" s="611"/>
      <c r="DG24" s="611"/>
      <c r="DH24" s="611"/>
      <c r="DI24" s="611"/>
      <c r="DJ24" s="611"/>
      <c r="DK24" s="612"/>
      <c r="DL24" s="654">
        <v>5102182</v>
      </c>
      <c r="DM24" s="611"/>
      <c r="DN24" s="611"/>
      <c r="DO24" s="611"/>
      <c r="DP24" s="611"/>
      <c r="DQ24" s="611"/>
      <c r="DR24" s="611"/>
      <c r="DS24" s="611"/>
      <c r="DT24" s="611"/>
      <c r="DU24" s="611"/>
      <c r="DV24" s="612"/>
      <c r="DW24" s="615">
        <v>47.4</v>
      </c>
      <c r="DX24" s="616"/>
      <c r="DY24" s="616"/>
      <c r="DZ24" s="616"/>
      <c r="EA24" s="616"/>
      <c r="EB24" s="616"/>
      <c r="EC24" s="617"/>
    </row>
    <row r="25" spans="2:133" ht="11.25" customHeight="1" x14ac:dyDescent="0.15">
      <c r="B25" s="618" t="s">
        <v>284</v>
      </c>
      <c r="C25" s="619"/>
      <c r="D25" s="619"/>
      <c r="E25" s="619"/>
      <c r="F25" s="619"/>
      <c r="G25" s="619"/>
      <c r="H25" s="619"/>
      <c r="I25" s="619"/>
      <c r="J25" s="619"/>
      <c r="K25" s="619"/>
      <c r="L25" s="619"/>
      <c r="M25" s="619"/>
      <c r="N25" s="619"/>
      <c r="O25" s="619"/>
      <c r="P25" s="619"/>
      <c r="Q25" s="620"/>
      <c r="R25" s="621">
        <v>242575</v>
      </c>
      <c r="S25" s="622"/>
      <c r="T25" s="622"/>
      <c r="U25" s="622"/>
      <c r="V25" s="622"/>
      <c r="W25" s="622"/>
      <c r="X25" s="622"/>
      <c r="Y25" s="623"/>
      <c r="Z25" s="624">
        <v>1.3</v>
      </c>
      <c r="AA25" s="624"/>
      <c r="AB25" s="624"/>
      <c r="AC25" s="624"/>
      <c r="AD25" s="625">
        <v>1</v>
      </c>
      <c r="AE25" s="625"/>
      <c r="AF25" s="625"/>
      <c r="AG25" s="625"/>
      <c r="AH25" s="625"/>
      <c r="AI25" s="625"/>
      <c r="AJ25" s="625"/>
      <c r="AK25" s="625"/>
      <c r="AL25" s="626">
        <v>0</v>
      </c>
      <c r="AM25" s="627"/>
      <c r="AN25" s="627"/>
      <c r="AO25" s="628"/>
      <c r="AP25" s="639" t="s">
        <v>285</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286</v>
      </c>
      <c r="CE25" s="637"/>
      <c r="CF25" s="637"/>
      <c r="CG25" s="637"/>
      <c r="CH25" s="637"/>
      <c r="CI25" s="637"/>
      <c r="CJ25" s="637"/>
      <c r="CK25" s="637"/>
      <c r="CL25" s="637"/>
      <c r="CM25" s="637"/>
      <c r="CN25" s="637"/>
      <c r="CO25" s="637"/>
      <c r="CP25" s="637"/>
      <c r="CQ25" s="638"/>
      <c r="CR25" s="621">
        <v>2715673</v>
      </c>
      <c r="CS25" s="657"/>
      <c r="CT25" s="657"/>
      <c r="CU25" s="657"/>
      <c r="CV25" s="657"/>
      <c r="CW25" s="657"/>
      <c r="CX25" s="657"/>
      <c r="CY25" s="658"/>
      <c r="CZ25" s="626">
        <v>15.7</v>
      </c>
      <c r="DA25" s="655"/>
      <c r="DB25" s="655"/>
      <c r="DC25" s="659"/>
      <c r="DD25" s="630">
        <v>2614594</v>
      </c>
      <c r="DE25" s="657"/>
      <c r="DF25" s="657"/>
      <c r="DG25" s="657"/>
      <c r="DH25" s="657"/>
      <c r="DI25" s="657"/>
      <c r="DJ25" s="657"/>
      <c r="DK25" s="658"/>
      <c r="DL25" s="630">
        <v>2612041</v>
      </c>
      <c r="DM25" s="657"/>
      <c r="DN25" s="657"/>
      <c r="DO25" s="657"/>
      <c r="DP25" s="657"/>
      <c r="DQ25" s="657"/>
      <c r="DR25" s="657"/>
      <c r="DS25" s="657"/>
      <c r="DT25" s="657"/>
      <c r="DU25" s="657"/>
      <c r="DV25" s="658"/>
      <c r="DW25" s="626">
        <v>24.3</v>
      </c>
      <c r="DX25" s="655"/>
      <c r="DY25" s="655"/>
      <c r="DZ25" s="655"/>
      <c r="EA25" s="655"/>
      <c r="EB25" s="655"/>
      <c r="EC25" s="656"/>
    </row>
    <row r="26" spans="2:133" ht="11.25" customHeight="1" x14ac:dyDescent="0.15">
      <c r="B26" s="618" t="s">
        <v>287</v>
      </c>
      <c r="C26" s="619"/>
      <c r="D26" s="619"/>
      <c r="E26" s="619"/>
      <c r="F26" s="619"/>
      <c r="G26" s="619"/>
      <c r="H26" s="619"/>
      <c r="I26" s="619"/>
      <c r="J26" s="619"/>
      <c r="K26" s="619"/>
      <c r="L26" s="619"/>
      <c r="M26" s="619"/>
      <c r="N26" s="619"/>
      <c r="O26" s="619"/>
      <c r="P26" s="619"/>
      <c r="Q26" s="620"/>
      <c r="R26" s="621">
        <v>67047</v>
      </c>
      <c r="S26" s="622"/>
      <c r="T26" s="622"/>
      <c r="U26" s="622"/>
      <c r="V26" s="622"/>
      <c r="W26" s="622"/>
      <c r="X26" s="622"/>
      <c r="Y26" s="623"/>
      <c r="Z26" s="624">
        <v>0.4</v>
      </c>
      <c r="AA26" s="624"/>
      <c r="AB26" s="624"/>
      <c r="AC26" s="624"/>
      <c r="AD26" s="625" t="s">
        <v>122</v>
      </c>
      <c r="AE26" s="625"/>
      <c r="AF26" s="625"/>
      <c r="AG26" s="625"/>
      <c r="AH26" s="625"/>
      <c r="AI26" s="625"/>
      <c r="AJ26" s="625"/>
      <c r="AK26" s="625"/>
      <c r="AL26" s="626" t="s">
        <v>122</v>
      </c>
      <c r="AM26" s="627"/>
      <c r="AN26" s="627"/>
      <c r="AO26" s="628"/>
      <c r="AP26" s="639" t="s">
        <v>288</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289</v>
      </c>
      <c r="CE26" s="637"/>
      <c r="CF26" s="637"/>
      <c r="CG26" s="637"/>
      <c r="CH26" s="637"/>
      <c r="CI26" s="637"/>
      <c r="CJ26" s="637"/>
      <c r="CK26" s="637"/>
      <c r="CL26" s="637"/>
      <c r="CM26" s="637"/>
      <c r="CN26" s="637"/>
      <c r="CO26" s="637"/>
      <c r="CP26" s="637"/>
      <c r="CQ26" s="638"/>
      <c r="CR26" s="621">
        <v>1730801</v>
      </c>
      <c r="CS26" s="622"/>
      <c r="CT26" s="622"/>
      <c r="CU26" s="622"/>
      <c r="CV26" s="622"/>
      <c r="CW26" s="622"/>
      <c r="CX26" s="622"/>
      <c r="CY26" s="623"/>
      <c r="CZ26" s="626">
        <v>10</v>
      </c>
      <c r="DA26" s="655"/>
      <c r="DB26" s="655"/>
      <c r="DC26" s="659"/>
      <c r="DD26" s="630">
        <v>1730801</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x14ac:dyDescent="0.15">
      <c r="B27" s="618" t="s">
        <v>290</v>
      </c>
      <c r="C27" s="619"/>
      <c r="D27" s="619"/>
      <c r="E27" s="619"/>
      <c r="F27" s="619"/>
      <c r="G27" s="619"/>
      <c r="H27" s="619"/>
      <c r="I27" s="619"/>
      <c r="J27" s="619"/>
      <c r="K27" s="619"/>
      <c r="L27" s="619"/>
      <c r="M27" s="619"/>
      <c r="N27" s="619"/>
      <c r="O27" s="619"/>
      <c r="P27" s="619"/>
      <c r="Q27" s="620"/>
      <c r="R27" s="621">
        <v>2266553</v>
      </c>
      <c r="S27" s="622"/>
      <c r="T27" s="622"/>
      <c r="U27" s="622"/>
      <c r="V27" s="622"/>
      <c r="W27" s="622"/>
      <c r="X27" s="622"/>
      <c r="Y27" s="623"/>
      <c r="Z27" s="624">
        <v>12.4</v>
      </c>
      <c r="AA27" s="624"/>
      <c r="AB27" s="624"/>
      <c r="AC27" s="624"/>
      <c r="AD27" s="625" t="s">
        <v>122</v>
      </c>
      <c r="AE27" s="625"/>
      <c r="AF27" s="625"/>
      <c r="AG27" s="625"/>
      <c r="AH27" s="625"/>
      <c r="AI27" s="625"/>
      <c r="AJ27" s="625"/>
      <c r="AK27" s="625"/>
      <c r="AL27" s="626" t="s">
        <v>234</v>
      </c>
      <c r="AM27" s="627"/>
      <c r="AN27" s="627"/>
      <c r="AO27" s="628"/>
      <c r="AP27" s="618" t="s">
        <v>291</v>
      </c>
      <c r="AQ27" s="619"/>
      <c r="AR27" s="619"/>
      <c r="AS27" s="619"/>
      <c r="AT27" s="619"/>
      <c r="AU27" s="619"/>
      <c r="AV27" s="619"/>
      <c r="AW27" s="619"/>
      <c r="AX27" s="619"/>
      <c r="AY27" s="619"/>
      <c r="AZ27" s="619"/>
      <c r="BA27" s="619"/>
      <c r="BB27" s="619"/>
      <c r="BC27" s="619"/>
      <c r="BD27" s="619"/>
      <c r="BE27" s="619"/>
      <c r="BF27" s="620"/>
      <c r="BG27" s="621">
        <v>3867838</v>
      </c>
      <c r="BH27" s="622"/>
      <c r="BI27" s="622"/>
      <c r="BJ27" s="622"/>
      <c r="BK27" s="622"/>
      <c r="BL27" s="622"/>
      <c r="BM27" s="622"/>
      <c r="BN27" s="623"/>
      <c r="BO27" s="624">
        <v>100</v>
      </c>
      <c r="BP27" s="624"/>
      <c r="BQ27" s="624"/>
      <c r="BR27" s="624"/>
      <c r="BS27" s="630">
        <v>46058</v>
      </c>
      <c r="BT27" s="622"/>
      <c r="BU27" s="622"/>
      <c r="BV27" s="622"/>
      <c r="BW27" s="622"/>
      <c r="BX27" s="622"/>
      <c r="BY27" s="622"/>
      <c r="BZ27" s="622"/>
      <c r="CA27" s="622"/>
      <c r="CB27" s="631"/>
      <c r="CD27" s="636" t="s">
        <v>292</v>
      </c>
      <c r="CE27" s="637"/>
      <c r="CF27" s="637"/>
      <c r="CG27" s="637"/>
      <c r="CH27" s="637"/>
      <c r="CI27" s="637"/>
      <c r="CJ27" s="637"/>
      <c r="CK27" s="637"/>
      <c r="CL27" s="637"/>
      <c r="CM27" s="637"/>
      <c r="CN27" s="637"/>
      <c r="CO27" s="637"/>
      <c r="CP27" s="637"/>
      <c r="CQ27" s="638"/>
      <c r="CR27" s="621">
        <v>2724258</v>
      </c>
      <c r="CS27" s="657"/>
      <c r="CT27" s="657"/>
      <c r="CU27" s="657"/>
      <c r="CV27" s="657"/>
      <c r="CW27" s="657"/>
      <c r="CX27" s="657"/>
      <c r="CY27" s="658"/>
      <c r="CZ27" s="626">
        <v>15.8</v>
      </c>
      <c r="DA27" s="655"/>
      <c r="DB27" s="655"/>
      <c r="DC27" s="659"/>
      <c r="DD27" s="630">
        <v>796563</v>
      </c>
      <c r="DE27" s="657"/>
      <c r="DF27" s="657"/>
      <c r="DG27" s="657"/>
      <c r="DH27" s="657"/>
      <c r="DI27" s="657"/>
      <c r="DJ27" s="657"/>
      <c r="DK27" s="658"/>
      <c r="DL27" s="630">
        <v>795465</v>
      </c>
      <c r="DM27" s="657"/>
      <c r="DN27" s="657"/>
      <c r="DO27" s="657"/>
      <c r="DP27" s="657"/>
      <c r="DQ27" s="657"/>
      <c r="DR27" s="657"/>
      <c r="DS27" s="657"/>
      <c r="DT27" s="657"/>
      <c r="DU27" s="657"/>
      <c r="DV27" s="658"/>
      <c r="DW27" s="626">
        <v>7.4</v>
      </c>
      <c r="DX27" s="655"/>
      <c r="DY27" s="655"/>
      <c r="DZ27" s="655"/>
      <c r="EA27" s="655"/>
      <c r="EB27" s="655"/>
      <c r="EC27" s="656"/>
    </row>
    <row r="28" spans="2:133" ht="11.25" customHeight="1" x14ac:dyDescent="0.15">
      <c r="B28" s="663" t="s">
        <v>293</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294</v>
      </c>
      <c r="CE28" s="637"/>
      <c r="CF28" s="637"/>
      <c r="CG28" s="637"/>
      <c r="CH28" s="637"/>
      <c r="CI28" s="637"/>
      <c r="CJ28" s="637"/>
      <c r="CK28" s="637"/>
      <c r="CL28" s="637"/>
      <c r="CM28" s="637"/>
      <c r="CN28" s="637"/>
      <c r="CO28" s="637"/>
      <c r="CP28" s="637"/>
      <c r="CQ28" s="638"/>
      <c r="CR28" s="621">
        <v>1711419</v>
      </c>
      <c r="CS28" s="622"/>
      <c r="CT28" s="622"/>
      <c r="CU28" s="622"/>
      <c r="CV28" s="622"/>
      <c r="CW28" s="622"/>
      <c r="CX28" s="622"/>
      <c r="CY28" s="623"/>
      <c r="CZ28" s="626">
        <v>9.9</v>
      </c>
      <c r="DA28" s="655"/>
      <c r="DB28" s="655"/>
      <c r="DC28" s="659"/>
      <c r="DD28" s="630">
        <v>1694676</v>
      </c>
      <c r="DE28" s="622"/>
      <c r="DF28" s="622"/>
      <c r="DG28" s="622"/>
      <c r="DH28" s="622"/>
      <c r="DI28" s="622"/>
      <c r="DJ28" s="622"/>
      <c r="DK28" s="623"/>
      <c r="DL28" s="630">
        <v>1694676</v>
      </c>
      <c r="DM28" s="622"/>
      <c r="DN28" s="622"/>
      <c r="DO28" s="622"/>
      <c r="DP28" s="622"/>
      <c r="DQ28" s="622"/>
      <c r="DR28" s="622"/>
      <c r="DS28" s="622"/>
      <c r="DT28" s="622"/>
      <c r="DU28" s="622"/>
      <c r="DV28" s="623"/>
      <c r="DW28" s="626">
        <v>15.8</v>
      </c>
      <c r="DX28" s="655"/>
      <c r="DY28" s="655"/>
      <c r="DZ28" s="655"/>
      <c r="EA28" s="655"/>
      <c r="EB28" s="655"/>
      <c r="EC28" s="656"/>
    </row>
    <row r="29" spans="2:133" ht="11.25" customHeight="1" x14ac:dyDescent="0.15">
      <c r="B29" s="618" t="s">
        <v>295</v>
      </c>
      <c r="C29" s="619"/>
      <c r="D29" s="619"/>
      <c r="E29" s="619"/>
      <c r="F29" s="619"/>
      <c r="G29" s="619"/>
      <c r="H29" s="619"/>
      <c r="I29" s="619"/>
      <c r="J29" s="619"/>
      <c r="K29" s="619"/>
      <c r="L29" s="619"/>
      <c r="M29" s="619"/>
      <c r="N29" s="619"/>
      <c r="O29" s="619"/>
      <c r="P29" s="619"/>
      <c r="Q29" s="620"/>
      <c r="R29" s="621">
        <v>1167206</v>
      </c>
      <c r="S29" s="622"/>
      <c r="T29" s="622"/>
      <c r="U29" s="622"/>
      <c r="V29" s="622"/>
      <c r="W29" s="622"/>
      <c r="X29" s="622"/>
      <c r="Y29" s="623"/>
      <c r="Z29" s="624">
        <v>6.4</v>
      </c>
      <c r="AA29" s="624"/>
      <c r="AB29" s="624"/>
      <c r="AC29" s="624"/>
      <c r="AD29" s="625" t="s">
        <v>234</v>
      </c>
      <c r="AE29" s="625"/>
      <c r="AF29" s="625"/>
      <c r="AG29" s="625"/>
      <c r="AH29" s="625"/>
      <c r="AI29" s="625"/>
      <c r="AJ29" s="625"/>
      <c r="AK29" s="625"/>
      <c r="AL29" s="626" t="s">
        <v>122</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296</v>
      </c>
      <c r="BH29" s="661"/>
      <c r="BI29" s="661"/>
      <c r="BJ29" s="661"/>
      <c r="BK29" s="661"/>
      <c r="BL29" s="661"/>
      <c r="BM29" s="661"/>
      <c r="BN29" s="661"/>
      <c r="BO29" s="661"/>
      <c r="BP29" s="661"/>
      <c r="BQ29" s="662"/>
      <c r="BR29" s="600" t="s">
        <v>297</v>
      </c>
      <c r="BS29" s="661"/>
      <c r="BT29" s="661"/>
      <c r="BU29" s="661"/>
      <c r="BV29" s="661"/>
      <c r="BW29" s="661"/>
      <c r="BX29" s="661"/>
      <c r="BY29" s="661"/>
      <c r="BZ29" s="661"/>
      <c r="CA29" s="661"/>
      <c r="CB29" s="662"/>
      <c r="CD29" s="684" t="s">
        <v>298</v>
      </c>
      <c r="CE29" s="685"/>
      <c r="CF29" s="636" t="s">
        <v>299</v>
      </c>
      <c r="CG29" s="637"/>
      <c r="CH29" s="637"/>
      <c r="CI29" s="637"/>
      <c r="CJ29" s="637"/>
      <c r="CK29" s="637"/>
      <c r="CL29" s="637"/>
      <c r="CM29" s="637"/>
      <c r="CN29" s="637"/>
      <c r="CO29" s="637"/>
      <c r="CP29" s="637"/>
      <c r="CQ29" s="638"/>
      <c r="CR29" s="621">
        <v>1711386</v>
      </c>
      <c r="CS29" s="657"/>
      <c r="CT29" s="657"/>
      <c r="CU29" s="657"/>
      <c r="CV29" s="657"/>
      <c r="CW29" s="657"/>
      <c r="CX29" s="657"/>
      <c r="CY29" s="658"/>
      <c r="CZ29" s="626">
        <v>9.9</v>
      </c>
      <c r="DA29" s="655"/>
      <c r="DB29" s="655"/>
      <c r="DC29" s="659"/>
      <c r="DD29" s="630">
        <v>1694643</v>
      </c>
      <c r="DE29" s="657"/>
      <c r="DF29" s="657"/>
      <c r="DG29" s="657"/>
      <c r="DH29" s="657"/>
      <c r="DI29" s="657"/>
      <c r="DJ29" s="657"/>
      <c r="DK29" s="658"/>
      <c r="DL29" s="630">
        <v>1694643</v>
      </c>
      <c r="DM29" s="657"/>
      <c r="DN29" s="657"/>
      <c r="DO29" s="657"/>
      <c r="DP29" s="657"/>
      <c r="DQ29" s="657"/>
      <c r="DR29" s="657"/>
      <c r="DS29" s="657"/>
      <c r="DT29" s="657"/>
      <c r="DU29" s="657"/>
      <c r="DV29" s="658"/>
      <c r="DW29" s="626">
        <v>15.8</v>
      </c>
      <c r="DX29" s="655"/>
      <c r="DY29" s="655"/>
      <c r="DZ29" s="655"/>
      <c r="EA29" s="655"/>
      <c r="EB29" s="655"/>
      <c r="EC29" s="656"/>
    </row>
    <row r="30" spans="2:133" ht="11.25" customHeight="1" x14ac:dyDescent="0.15">
      <c r="B30" s="618" t="s">
        <v>300</v>
      </c>
      <c r="C30" s="619"/>
      <c r="D30" s="619"/>
      <c r="E30" s="619"/>
      <c r="F30" s="619"/>
      <c r="G30" s="619"/>
      <c r="H30" s="619"/>
      <c r="I30" s="619"/>
      <c r="J30" s="619"/>
      <c r="K30" s="619"/>
      <c r="L30" s="619"/>
      <c r="M30" s="619"/>
      <c r="N30" s="619"/>
      <c r="O30" s="619"/>
      <c r="P30" s="619"/>
      <c r="Q30" s="620"/>
      <c r="R30" s="621">
        <v>13002</v>
      </c>
      <c r="S30" s="622"/>
      <c r="T30" s="622"/>
      <c r="U30" s="622"/>
      <c r="V30" s="622"/>
      <c r="W30" s="622"/>
      <c r="X30" s="622"/>
      <c r="Y30" s="623"/>
      <c r="Z30" s="624">
        <v>0.1</v>
      </c>
      <c r="AA30" s="624"/>
      <c r="AB30" s="624"/>
      <c r="AC30" s="624"/>
      <c r="AD30" s="625" t="s">
        <v>122</v>
      </c>
      <c r="AE30" s="625"/>
      <c r="AF30" s="625"/>
      <c r="AG30" s="625"/>
      <c r="AH30" s="625"/>
      <c r="AI30" s="625"/>
      <c r="AJ30" s="625"/>
      <c r="AK30" s="625"/>
      <c r="AL30" s="626" t="s">
        <v>122</v>
      </c>
      <c r="AM30" s="627"/>
      <c r="AN30" s="627"/>
      <c r="AO30" s="628"/>
      <c r="AP30" s="669" t="s">
        <v>301</v>
      </c>
      <c r="AQ30" s="670"/>
      <c r="AR30" s="670"/>
      <c r="AS30" s="670"/>
      <c r="AT30" s="675" t="s">
        <v>302</v>
      </c>
      <c r="AU30" s="210"/>
      <c r="AV30" s="210"/>
      <c r="AW30" s="210"/>
      <c r="AX30" s="607" t="s">
        <v>178</v>
      </c>
      <c r="AY30" s="608"/>
      <c r="AZ30" s="608"/>
      <c r="BA30" s="608"/>
      <c r="BB30" s="608"/>
      <c r="BC30" s="608"/>
      <c r="BD30" s="608"/>
      <c r="BE30" s="608"/>
      <c r="BF30" s="609"/>
      <c r="BG30" s="681">
        <v>98.8</v>
      </c>
      <c r="BH30" s="682"/>
      <c r="BI30" s="682"/>
      <c r="BJ30" s="682"/>
      <c r="BK30" s="682"/>
      <c r="BL30" s="682"/>
      <c r="BM30" s="616">
        <v>96.6</v>
      </c>
      <c r="BN30" s="682"/>
      <c r="BO30" s="682"/>
      <c r="BP30" s="682"/>
      <c r="BQ30" s="683"/>
      <c r="BR30" s="681">
        <v>98.8</v>
      </c>
      <c r="BS30" s="682"/>
      <c r="BT30" s="682"/>
      <c r="BU30" s="682"/>
      <c r="BV30" s="682"/>
      <c r="BW30" s="682"/>
      <c r="BX30" s="616">
        <v>96.4</v>
      </c>
      <c r="BY30" s="682"/>
      <c r="BZ30" s="682"/>
      <c r="CA30" s="682"/>
      <c r="CB30" s="683"/>
      <c r="CD30" s="686"/>
      <c r="CE30" s="687"/>
      <c r="CF30" s="636" t="s">
        <v>303</v>
      </c>
      <c r="CG30" s="637"/>
      <c r="CH30" s="637"/>
      <c r="CI30" s="637"/>
      <c r="CJ30" s="637"/>
      <c r="CK30" s="637"/>
      <c r="CL30" s="637"/>
      <c r="CM30" s="637"/>
      <c r="CN30" s="637"/>
      <c r="CO30" s="637"/>
      <c r="CP30" s="637"/>
      <c r="CQ30" s="638"/>
      <c r="CR30" s="621">
        <v>1524808</v>
      </c>
      <c r="CS30" s="622"/>
      <c r="CT30" s="622"/>
      <c r="CU30" s="622"/>
      <c r="CV30" s="622"/>
      <c r="CW30" s="622"/>
      <c r="CX30" s="622"/>
      <c r="CY30" s="623"/>
      <c r="CZ30" s="626">
        <v>8.8000000000000007</v>
      </c>
      <c r="DA30" s="655"/>
      <c r="DB30" s="655"/>
      <c r="DC30" s="659"/>
      <c r="DD30" s="630">
        <v>1508065</v>
      </c>
      <c r="DE30" s="622"/>
      <c r="DF30" s="622"/>
      <c r="DG30" s="622"/>
      <c r="DH30" s="622"/>
      <c r="DI30" s="622"/>
      <c r="DJ30" s="622"/>
      <c r="DK30" s="623"/>
      <c r="DL30" s="630">
        <v>1508065</v>
      </c>
      <c r="DM30" s="622"/>
      <c r="DN30" s="622"/>
      <c r="DO30" s="622"/>
      <c r="DP30" s="622"/>
      <c r="DQ30" s="622"/>
      <c r="DR30" s="622"/>
      <c r="DS30" s="622"/>
      <c r="DT30" s="622"/>
      <c r="DU30" s="622"/>
      <c r="DV30" s="623"/>
      <c r="DW30" s="626">
        <v>14</v>
      </c>
      <c r="DX30" s="655"/>
      <c r="DY30" s="655"/>
      <c r="DZ30" s="655"/>
      <c r="EA30" s="655"/>
      <c r="EB30" s="655"/>
      <c r="EC30" s="656"/>
    </row>
    <row r="31" spans="2:133" ht="11.25" customHeight="1" x14ac:dyDescent="0.15">
      <c r="B31" s="618" t="s">
        <v>304</v>
      </c>
      <c r="C31" s="619"/>
      <c r="D31" s="619"/>
      <c r="E31" s="619"/>
      <c r="F31" s="619"/>
      <c r="G31" s="619"/>
      <c r="H31" s="619"/>
      <c r="I31" s="619"/>
      <c r="J31" s="619"/>
      <c r="K31" s="619"/>
      <c r="L31" s="619"/>
      <c r="M31" s="619"/>
      <c r="N31" s="619"/>
      <c r="O31" s="619"/>
      <c r="P31" s="619"/>
      <c r="Q31" s="620"/>
      <c r="R31" s="621">
        <v>30297</v>
      </c>
      <c r="S31" s="622"/>
      <c r="T31" s="622"/>
      <c r="U31" s="622"/>
      <c r="V31" s="622"/>
      <c r="W31" s="622"/>
      <c r="X31" s="622"/>
      <c r="Y31" s="623"/>
      <c r="Z31" s="624">
        <v>0.2</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v>
      </c>
      <c r="BH31" s="657"/>
      <c r="BI31" s="657"/>
      <c r="BJ31" s="657"/>
      <c r="BK31" s="657"/>
      <c r="BL31" s="657"/>
      <c r="BM31" s="627">
        <v>97</v>
      </c>
      <c r="BN31" s="679"/>
      <c r="BO31" s="679"/>
      <c r="BP31" s="679"/>
      <c r="BQ31" s="680"/>
      <c r="BR31" s="678">
        <v>98.9</v>
      </c>
      <c r="BS31" s="657"/>
      <c r="BT31" s="657"/>
      <c r="BU31" s="657"/>
      <c r="BV31" s="657"/>
      <c r="BW31" s="657"/>
      <c r="BX31" s="627">
        <v>96.6</v>
      </c>
      <c r="BY31" s="679"/>
      <c r="BZ31" s="679"/>
      <c r="CA31" s="679"/>
      <c r="CB31" s="680"/>
      <c r="CD31" s="686"/>
      <c r="CE31" s="687"/>
      <c r="CF31" s="636" t="s">
        <v>307</v>
      </c>
      <c r="CG31" s="637"/>
      <c r="CH31" s="637"/>
      <c r="CI31" s="637"/>
      <c r="CJ31" s="637"/>
      <c r="CK31" s="637"/>
      <c r="CL31" s="637"/>
      <c r="CM31" s="637"/>
      <c r="CN31" s="637"/>
      <c r="CO31" s="637"/>
      <c r="CP31" s="637"/>
      <c r="CQ31" s="638"/>
      <c r="CR31" s="621">
        <v>186578</v>
      </c>
      <c r="CS31" s="657"/>
      <c r="CT31" s="657"/>
      <c r="CU31" s="657"/>
      <c r="CV31" s="657"/>
      <c r="CW31" s="657"/>
      <c r="CX31" s="657"/>
      <c r="CY31" s="658"/>
      <c r="CZ31" s="626">
        <v>1.1000000000000001</v>
      </c>
      <c r="DA31" s="655"/>
      <c r="DB31" s="655"/>
      <c r="DC31" s="659"/>
      <c r="DD31" s="630">
        <v>186578</v>
      </c>
      <c r="DE31" s="657"/>
      <c r="DF31" s="657"/>
      <c r="DG31" s="657"/>
      <c r="DH31" s="657"/>
      <c r="DI31" s="657"/>
      <c r="DJ31" s="657"/>
      <c r="DK31" s="658"/>
      <c r="DL31" s="630">
        <v>186578</v>
      </c>
      <c r="DM31" s="657"/>
      <c r="DN31" s="657"/>
      <c r="DO31" s="657"/>
      <c r="DP31" s="657"/>
      <c r="DQ31" s="657"/>
      <c r="DR31" s="657"/>
      <c r="DS31" s="657"/>
      <c r="DT31" s="657"/>
      <c r="DU31" s="657"/>
      <c r="DV31" s="658"/>
      <c r="DW31" s="626">
        <v>1.7</v>
      </c>
      <c r="DX31" s="655"/>
      <c r="DY31" s="655"/>
      <c r="DZ31" s="655"/>
      <c r="EA31" s="655"/>
      <c r="EB31" s="655"/>
      <c r="EC31" s="656"/>
    </row>
    <row r="32" spans="2:133" ht="11.25" customHeight="1" x14ac:dyDescent="0.15">
      <c r="B32" s="618" t="s">
        <v>308</v>
      </c>
      <c r="C32" s="619"/>
      <c r="D32" s="619"/>
      <c r="E32" s="619"/>
      <c r="F32" s="619"/>
      <c r="G32" s="619"/>
      <c r="H32" s="619"/>
      <c r="I32" s="619"/>
      <c r="J32" s="619"/>
      <c r="K32" s="619"/>
      <c r="L32" s="619"/>
      <c r="M32" s="619"/>
      <c r="N32" s="619"/>
      <c r="O32" s="619"/>
      <c r="P32" s="619"/>
      <c r="Q32" s="620"/>
      <c r="R32" s="621">
        <v>314882</v>
      </c>
      <c r="S32" s="622"/>
      <c r="T32" s="622"/>
      <c r="U32" s="622"/>
      <c r="V32" s="622"/>
      <c r="W32" s="622"/>
      <c r="X32" s="622"/>
      <c r="Y32" s="623"/>
      <c r="Z32" s="624">
        <v>1.7</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98.6</v>
      </c>
      <c r="BH32" s="691"/>
      <c r="BI32" s="691"/>
      <c r="BJ32" s="691"/>
      <c r="BK32" s="691"/>
      <c r="BL32" s="691"/>
      <c r="BM32" s="692">
        <v>96.1</v>
      </c>
      <c r="BN32" s="691"/>
      <c r="BO32" s="691"/>
      <c r="BP32" s="691"/>
      <c r="BQ32" s="693"/>
      <c r="BR32" s="690">
        <v>98.6</v>
      </c>
      <c r="BS32" s="691"/>
      <c r="BT32" s="691"/>
      <c r="BU32" s="691"/>
      <c r="BV32" s="691"/>
      <c r="BW32" s="691"/>
      <c r="BX32" s="692">
        <v>95.9</v>
      </c>
      <c r="BY32" s="691"/>
      <c r="BZ32" s="691"/>
      <c r="CA32" s="691"/>
      <c r="CB32" s="693"/>
      <c r="CD32" s="688"/>
      <c r="CE32" s="689"/>
      <c r="CF32" s="636" t="s">
        <v>310</v>
      </c>
      <c r="CG32" s="637"/>
      <c r="CH32" s="637"/>
      <c r="CI32" s="637"/>
      <c r="CJ32" s="637"/>
      <c r="CK32" s="637"/>
      <c r="CL32" s="637"/>
      <c r="CM32" s="637"/>
      <c r="CN32" s="637"/>
      <c r="CO32" s="637"/>
      <c r="CP32" s="637"/>
      <c r="CQ32" s="638"/>
      <c r="CR32" s="621">
        <v>33</v>
      </c>
      <c r="CS32" s="622"/>
      <c r="CT32" s="622"/>
      <c r="CU32" s="622"/>
      <c r="CV32" s="622"/>
      <c r="CW32" s="622"/>
      <c r="CX32" s="622"/>
      <c r="CY32" s="623"/>
      <c r="CZ32" s="626">
        <v>0</v>
      </c>
      <c r="DA32" s="655"/>
      <c r="DB32" s="655"/>
      <c r="DC32" s="659"/>
      <c r="DD32" s="630">
        <v>33</v>
      </c>
      <c r="DE32" s="622"/>
      <c r="DF32" s="622"/>
      <c r="DG32" s="622"/>
      <c r="DH32" s="622"/>
      <c r="DI32" s="622"/>
      <c r="DJ32" s="622"/>
      <c r="DK32" s="623"/>
      <c r="DL32" s="630">
        <v>33</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311</v>
      </c>
      <c r="C33" s="619"/>
      <c r="D33" s="619"/>
      <c r="E33" s="619"/>
      <c r="F33" s="619"/>
      <c r="G33" s="619"/>
      <c r="H33" s="619"/>
      <c r="I33" s="619"/>
      <c r="J33" s="619"/>
      <c r="K33" s="619"/>
      <c r="L33" s="619"/>
      <c r="M33" s="619"/>
      <c r="N33" s="619"/>
      <c r="O33" s="619"/>
      <c r="P33" s="619"/>
      <c r="Q33" s="620"/>
      <c r="R33" s="621">
        <v>957518</v>
      </c>
      <c r="S33" s="622"/>
      <c r="T33" s="622"/>
      <c r="U33" s="622"/>
      <c r="V33" s="622"/>
      <c r="W33" s="622"/>
      <c r="X33" s="622"/>
      <c r="Y33" s="623"/>
      <c r="Z33" s="624">
        <v>5.3</v>
      </c>
      <c r="AA33" s="624"/>
      <c r="AB33" s="624"/>
      <c r="AC33" s="624"/>
      <c r="AD33" s="625" t="s">
        <v>234</v>
      </c>
      <c r="AE33" s="625"/>
      <c r="AF33" s="625"/>
      <c r="AG33" s="625"/>
      <c r="AH33" s="625"/>
      <c r="AI33" s="625"/>
      <c r="AJ33" s="625"/>
      <c r="AK33" s="625"/>
      <c r="AL33" s="626" t="s">
        <v>234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7520827</v>
      </c>
      <c r="CS33" s="657"/>
      <c r="CT33" s="657"/>
      <c r="CU33" s="657"/>
      <c r="CV33" s="657"/>
      <c r="CW33" s="657"/>
      <c r="CX33" s="657"/>
      <c r="CY33" s="658"/>
      <c r="CZ33" s="626">
        <v>43.6</v>
      </c>
      <c r="DA33" s="655"/>
      <c r="DB33" s="655"/>
      <c r="DC33" s="659"/>
      <c r="DD33" s="630">
        <v>6016951</v>
      </c>
      <c r="DE33" s="657"/>
      <c r="DF33" s="657"/>
      <c r="DG33" s="657"/>
      <c r="DH33" s="657"/>
      <c r="DI33" s="657"/>
      <c r="DJ33" s="657"/>
      <c r="DK33" s="658"/>
      <c r="DL33" s="630">
        <v>4537424</v>
      </c>
      <c r="DM33" s="657"/>
      <c r="DN33" s="657"/>
      <c r="DO33" s="657"/>
      <c r="DP33" s="657"/>
      <c r="DQ33" s="657"/>
      <c r="DR33" s="657"/>
      <c r="DS33" s="657"/>
      <c r="DT33" s="657"/>
      <c r="DU33" s="657"/>
      <c r="DV33" s="658"/>
      <c r="DW33" s="626">
        <v>42.2</v>
      </c>
      <c r="DX33" s="655"/>
      <c r="DY33" s="655"/>
      <c r="DZ33" s="655"/>
      <c r="EA33" s="655"/>
      <c r="EB33" s="655"/>
      <c r="EC33" s="656"/>
    </row>
    <row r="34" spans="2:133" ht="11.25" customHeight="1" x14ac:dyDescent="0.15">
      <c r="B34" s="618" t="s">
        <v>313</v>
      </c>
      <c r="C34" s="619"/>
      <c r="D34" s="619"/>
      <c r="E34" s="619"/>
      <c r="F34" s="619"/>
      <c r="G34" s="619"/>
      <c r="H34" s="619"/>
      <c r="I34" s="619"/>
      <c r="J34" s="619"/>
      <c r="K34" s="619"/>
      <c r="L34" s="619"/>
      <c r="M34" s="619"/>
      <c r="N34" s="619"/>
      <c r="O34" s="619"/>
      <c r="P34" s="619"/>
      <c r="Q34" s="620"/>
      <c r="R34" s="621">
        <v>226017</v>
      </c>
      <c r="S34" s="622"/>
      <c r="T34" s="622"/>
      <c r="U34" s="622"/>
      <c r="V34" s="622"/>
      <c r="W34" s="622"/>
      <c r="X34" s="622"/>
      <c r="Y34" s="623"/>
      <c r="Z34" s="624">
        <v>1.2</v>
      </c>
      <c r="AA34" s="624"/>
      <c r="AB34" s="624"/>
      <c r="AC34" s="624"/>
      <c r="AD34" s="625">
        <v>141</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2576035</v>
      </c>
      <c r="CS34" s="622"/>
      <c r="CT34" s="622"/>
      <c r="CU34" s="622"/>
      <c r="CV34" s="622"/>
      <c r="CW34" s="622"/>
      <c r="CX34" s="622"/>
      <c r="CY34" s="623"/>
      <c r="CZ34" s="626">
        <v>14.9</v>
      </c>
      <c r="DA34" s="655"/>
      <c r="DB34" s="655"/>
      <c r="DC34" s="659"/>
      <c r="DD34" s="630">
        <v>2167101</v>
      </c>
      <c r="DE34" s="622"/>
      <c r="DF34" s="622"/>
      <c r="DG34" s="622"/>
      <c r="DH34" s="622"/>
      <c r="DI34" s="622"/>
      <c r="DJ34" s="622"/>
      <c r="DK34" s="623"/>
      <c r="DL34" s="630">
        <v>1821597</v>
      </c>
      <c r="DM34" s="622"/>
      <c r="DN34" s="622"/>
      <c r="DO34" s="622"/>
      <c r="DP34" s="622"/>
      <c r="DQ34" s="622"/>
      <c r="DR34" s="622"/>
      <c r="DS34" s="622"/>
      <c r="DT34" s="622"/>
      <c r="DU34" s="622"/>
      <c r="DV34" s="623"/>
      <c r="DW34" s="626">
        <v>16.899999999999999</v>
      </c>
      <c r="DX34" s="655"/>
      <c r="DY34" s="655"/>
      <c r="DZ34" s="655"/>
      <c r="EA34" s="655"/>
      <c r="EB34" s="655"/>
      <c r="EC34" s="656"/>
    </row>
    <row r="35" spans="2:133" ht="11.25" customHeight="1" x14ac:dyDescent="0.15">
      <c r="B35" s="618" t="s">
        <v>317</v>
      </c>
      <c r="C35" s="619"/>
      <c r="D35" s="619"/>
      <c r="E35" s="619"/>
      <c r="F35" s="619"/>
      <c r="G35" s="619"/>
      <c r="H35" s="619"/>
      <c r="I35" s="619"/>
      <c r="J35" s="619"/>
      <c r="K35" s="619"/>
      <c r="L35" s="619"/>
      <c r="M35" s="619"/>
      <c r="N35" s="619"/>
      <c r="O35" s="619"/>
      <c r="P35" s="619"/>
      <c r="Q35" s="620"/>
      <c r="R35" s="621">
        <v>2030500</v>
      </c>
      <c r="S35" s="622"/>
      <c r="T35" s="622"/>
      <c r="U35" s="622"/>
      <c r="V35" s="622"/>
      <c r="W35" s="622"/>
      <c r="X35" s="622"/>
      <c r="Y35" s="623"/>
      <c r="Z35" s="624">
        <v>11.1</v>
      </c>
      <c r="AA35" s="624"/>
      <c r="AB35" s="624"/>
      <c r="AC35" s="624"/>
      <c r="AD35" s="625" t="s">
        <v>122</v>
      </c>
      <c r="AE35" s="625"/>
      <c r="AF35" s="625"/>
      <c r="AG35" s="625"/>
      <c r="AH35" s="625"/>
      <c r="AI35" s="625"/>
      <c r="AJ35" s="625"/>
      <c r="AK35" s="625"/>
      <c r="AL35" s="626" t="s">
        <v>122</v>
      </c>
      <c r="AM35" s="627"/>
      <c r="AN35" s="627"/>
      <c r="AO35" s="628"/>
      <c r="AP35" s="214"/>
      <c r="AQ35" s="694" t="s">
        <v>318</v>
      </c>
      <c r="AR35" s="695"/>
      <c r="AS35" s="695"/>
      <c r="AT35" s="695"/>
      <c r="AU35" s="695"/>
      <c r="AV35" s="695"/>
      <c r="AW35" s="695"/>
      <c r="AX35" s="695"/>
      <c r="AY35" s="696"/>
      <c r="AZ35" s="610">
        <v>1996815</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298794</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60087</v>
      </c>
      <c r="CS35" s="657"/>
      <c r="CT35" s="657"/>
      <c r="CU35" s="657"/>
      <c r="CV35" s="657"/>
      <c r="CW35" s="657"/>
      <c r="CX35" s="657"/>
      <c r="CY35" s="658"/>
      <c r="CZ35" s="626">
        <v>0.3</v>
      </c>
      <c r="DA35" s="655"/>
      <c r="DB35" s="655"/>
      <c r="DC35" s="659"/>
      <c r="DD35" s="630">
        <v>38001</v>
      </c>
      <c r="DE35" s="657"/>
      <c r="DF35" s="657"/>
      <c r="DG35" s="657"/>
      <c r="DH35" s="657"/>
      <c r="DI35" s="657"/>
      <c r="DJ35" s="657"/>
      <c r="DK35" s="658"/>
      <c r="DL35" s="630">
        <v>38001</v>
      </c>
      <c r="DM35" s="657"/>
      <c r="DN35" s="657"/>
      <c r="DO35" s="657"/>
      <c r="DP35" s="657"/>
      <c r="DQ35" s="657"/>
      <c r="DR35" s="657"/>
      <c r="DS35" s="657"/>
      <c r="DT35" s="657"/>
      <c r="DU35" s="657"/>
      <c r="DV35" s="658"/>
      <c r="DW35" s="626">
        <v>0.4</v>
      </c>
      <c r="DX35" s="655"/>
      <c r="DY35" s="655"/>
      <c r="DZ35" s="655"/>
      <c r="EA35" s="655"/>
      <c r="EB35" s="655"/>
      <c r="EC35" s="656"/>
    </row>
    <row r="36" spans="2:133" ht="11.25" customHeight="1" x14ac:dyDescent="0.15">
      <c r="B36" s="618" t="s">
        <v>321</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322</v>
      </c>
      <c r="AR36" s="699"/>
      <c r="AS36" s="699"/>
      <c r="AT36" s="699"/>
      <c r="AU36" s="699"/>
      <c r="AV36" s="699"/>
      <c r="AW36" s="699"/>
      <c r="AX36" s="699"/>
      <c r="AY36" s="700"/>
      <c r="AZ36" s="621">
        <v>744616</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216877</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2856265</v>
      </c>
      <c r="CS36" s="622"/>
      <c r="CT36" s="622"/>
      <c r="CU36" s="622"/>
      <c r="CV36" s="622"/>
      <c r="CW36" s="622"/>
      <c r="CX36" s="622"/>
      <c r="CY36" s="623"/>
      <c r="CZ36" s="626">
        <v>16.600000000000001</v>
      </c>
      <c r="DA36" s="655"/>
      <c r="DB36" s="655"/>
      <c r="DC36" s="659"/>
      <c r="DD36" s="630">
        <v>2133297</v>
      </c>
      <c r="DE36" s="622"/>
      <c r="DF36" s="622"/>
      <c r="DG36" s="622"/>
      <c r="DH36" s="622"/>
      <c r="DI36" s="622"/>
      <c r="DJ36" s="622"/>
      <c r="DK36" s="623"/>
      <c r="DL36" s="630">
        <v>1785980</v>
      </c>
      <c r="DM36" s="622"/>
      <c r="DN36" s="622"/>
      <c r="DO36" s="622"/>
      <c r="DP36" s="622"/>
      <c r="DQ36" s="622"/>
      <c r="DR36" s="622"/>
      <c r="DS36" s="622"/>
      <c r="DT36" s="622"/>
      <c r="DU36" s="622"/>
      <c r="DV36" s="623"/>
      <c r="DW36" s="626">
        <v>16.600000000000001</v>
      </c>
      <c r="DX36" s="655"/>
      <c r="DY36" s="655"/>
      <c r="DZ36" s="655"/>
      <c r="EA36" s="655"/>
      <c r="EB36" s="655"/>
      <c r="EC36" s="656"/>
    </row>
    <row r="37" spans="2:133" ht="11.25" customHeight="1" x14ac:dyDescent="0.15">
      <c r="B37" s="618" t="s">
        <v>325</v>
      </c>
      <c r="C37" s="619"/>
      <c r="D37" s="619"/>
      <c r="E37" s="619"/>
      <c r="F37" s="619"/>
      <c r="G37" s="619"/>
      <c r="H37" s="619"/>
      <c r="I37" s="619"/>
      <c r="J37" s="619"/>
      <c r="K37" s="619"/>
      <c r="L37" s="619"/>
      <c r="M37" s="619"/>
      <c r="N37" s="619"/>
      <c r="O37" s="619"/>
      <c r="P37" s="619"/>
      <c r="Q37" s="620"/>
      <c r="R37" s="621">
        <v>557500</v>
      </c>
      <c r="S37" s="622"/>
      <c r="T37" s="622"/>
      <c r="U37" s="622"/>
      <c r="V37" s="622"/>
      <c r="W37" s="622"/>
      <c r="X37" s="622"/>
      <c r="Y37" s="623"/>
      <c r="Z37" s="624">
        <v>3.1</v>
      </c>
      <c r="AA37" s="624"/>
      <c r="AB37" s="624"/>
      <c r="AC37" s="624"/>
      <c r="AD37" s="625" t="s">
        <v>122</v>
      </c>
      <c r="AE37" s="625"/>
      <c r="AF37" s="625"/>
      <c r="AG37" s="625"/>
      <c r="AH37" s="625"/>
      <c r="AI37" s="625"/>
      <c r="AJ37" s="625"/>
      <c r="AK37" s="625"/>
      <c r="AL37" s="626" t="s">
        <v>122</v>
      </c>
      <c r="AM37" s="627"/>
      <c r="AN37" s="627"/>
      <c r="AO37" s="628"/>
      <c r="AQ37" s="698" t="s">
        <v>326</v>
      </c>
      <c r="AR37" s="699"/>
      <c r="AS37" s="699"/>
      <c r="AT37" s="699"/>
      <c r="AU37" s="699"/>
      <c r="AV37" s="699"/>
      <c r="AW37" s="699"/>
      <c r="AX37" s="699"/>
      <c r="AY37" s="700"/>
      <c r="AZ37" s="621">
        <v>44517</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5474</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1143668</v>
      </c>
      <c r="CS37" s="657"/>
      <c r="CT37" s="657"/>
      <c r="CU37" s="657"/>
      <c r="CV37" s="657"/>
      <c r="CW37" s="657"/>
      <c r="CX37" s="657"/>
      <c r="CY37" s="658"/>
      <c r="CZ37" s="626">
        <v>6.6</v>
      </c>
      <c r="DA37" s="655"/>
      <c r="DB37" s="655"/>
      <c r="DC37" s="659"/>
      <c r="DD37" s="630">
        <v>1112168</v>
      </c>
      <c r="DE37" s="657"/>
      <c r="DF37" s="657"/>
      <c r="DG37" s="657"/>
      <c r="DH37" s="657"/>
      <c r="DI37" s="657"/>
      <c r="DJ37" s="657"/>
      <c r="DK37" s="658"/>
      <c r="DL37" s="630">
        <v>1112168</v>
      </c>
      <c r="DM37" s="657"/>
      <c r="DN37" s="657"/>
      <c r="DO37" s="657"/>
      <c r="DP37" s="657"/>
      <c r="DQ37" s="657"/>
      <c r="DR37" s="657"/>
      <c r="DS37" s="657"/>
      <c r="DT37" s="657"/>
      <c r="DU37" s="657"/>
      <c r="DV37" s="658"/>
      <c r="DW37" s="626">
        <v>10.3</v>
      </c>
      <c r="DX37" s="655"/>
      <c r="DY37" s="655"/>
      <c r="DZ37" s="655"/>
      <c r="EA37" s="655"/>
      <c r="EB37" s="655"/>
      <c r="EC37" s="656"/>
    </row>
    <row r="38" spans="2:133" ht="11.25" customHeight="1" x14ac:dyDescent="0.15">
      <c r="B38" s="666" t="s">
        <v>329</v>
      </c>
      <c r="C38" s="667"/>
      <c r="D38" s="667"/>
      <c r="E38" s="667"/>
      <c r="F38" s="667"/>
      <c r="G38" s="667"/>
      <c r="H38" s="667"/>
      <c r="I38" s="667"/>
      <c r="J38" s="667"/>
      <c r="K38" s="667"/>
      <c r="L38" s="667"/>
      <c r="M38" s="667"/>
      <c r="N38" s="667"/>
      <c r="O38" s="667"/>
      <c r="P38" s="667"/>
      <c r="Q38" s="668"/>
      <c r="R38" s="701">
        <v>18212347</v>
      </c>
      <c r="S38" s="702"/>
      <c r="T38" s="702"/>
      <c r="U38" s="702"/>
      <c r="V38" s="702"/>
      <c r="W38" s="702"/>
      <c r="X38" s="702"/>
      <c r="Y38" s="703"/>
      <c r="Z38" s="704">
        <v>100</v>
      </c>
      <c r="AA38" s="704"/>
      <c r="AB38" s="704"/>
      <c r="AC38" s="704"/>
      <c r="AD38" s="705">
        <v>10196745</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29367</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8948</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1967448</v>
      </c>
      <c r="CS38" s="622"/>
      <c r="CT38" s="622"/>
      <c r="CU38" s="622"/>
      <c r="CV38" s="622"/>
      <c r="CW38" s="622"/>
      <c r="CX38" s="622"/>
      <c r="CY38" s="623"/>
      <c r="CZ38" s="626">
        <v>11.4</v>
      </c>
      <c r="DA38" s="655"/>
      <c r="DB38" s="655"/>
      <c r="DC38" s="659"/>
      <c r="DD38" s="630">
        <v>1658219</v>
      </c>
      <c r="DE38" s="622"/>
      <c r="DF38" s="622"/>
      <c r="DG38" s="622"/>
      <c r="DH38" s="622"/>
      <c r="DI38" s="622"/>
      <c r="DJ38" s="622"/>
      <c r="DK38" s="623"/>
      <c r="DL38" s="630">
        <v>891846</v>
      </c>
      <c r="DM38" s="622"/>
      <c r="DN38" s="622"/>
      <c r="DO38" s="622"/>
      <c r="DP38" s="622"/>
      <c r="DQ38" s="622"/>
      <c r="DR38" s="622"/>
      <c r="DS38" s="622"/>
      <c r="DT38" s="622"/>
      <c r="DU38" s="622"/>
      <c r="DV38" s="623"/>
      <c r="DW38" s="626">
        <v>8.3000000000000007</v>
      </c>
      <c r="DX38" s="655"/>
      <c r="DY38" s="655"/>
      <c r="DZ38" s="655"/>
      <c r="EA38" s="655"/>
      <c r="EB38" s="655"/>
      <c r="EC38" s="656"/>
    </row>
    <row r="39" spans="2:133" ht="11.25" customHeight="1" x14ac:dyDescent="0.15">
      <c r="AQ39" s="698" t="s">
        <v>333</v>
      </c>
      <c r="AR39" s="699"/>
      <c r="AS39" s="699"/>
      <c r="AT39" s="699"/>
      <c r="AU39" s="699"/>
      <c r="AV39" s="699"/>
      <c r="AW39" s="699"/>
      <c r="AX39" s="699"/>
      <c r="AY39" s="700"/>
      <c r="AZ39" s="621">
        <v>27663</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98</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659</v>
      </c>
      <c r="CS39" s="657"/>
      <c r="CT39" s="657"/>
      <c r="CU39" s="657"/>
      <c r="CV39" s="657"/>
      <c r="CW39" s="657"/>
      <c r="CX39" s="657"/>
      <c r="CY39" s="658"/>
      <c r="CZ39" s="626">
        <v>0</v>
      </c>
      <c r="DA39" s="655"/>
      <c r="DB39" s="655"/>
      <c r="DC39" s="659"/>
      <c r="DD39" s="630" t="s">
        <v>234</v>
      </c>
      <c r="DE39" s="657"/>
      <c r="DF39" s="657"/>
      <c r="DG39" s="657"/>
      <c r="DH39" s="657"/>
      <c r="DI39" s="657"/>
      <c r="DJ39" s="657"/>
      <c r="DK39" s="658"/>
      <c r="DL39" s="630" t="s">
        <v>122</v>
      </c>
      <c r="DM39" s="657"/>
      <c r="DN39" s="657"/>
      <c r="DO39" s="657"/>
      <c r="DP39" s="657"/>
      <c r="DQ39" s="657"/>
      <c r="DR39" s="657"/>
      <c r="DS39" s="657"/>
      <c r="DT39" s="657"/>
      <c r="DU39" s="657"/>
      <c r="DV39" s="658"/>
      <c r="DW39" s="626" t="s">
        <v>234</v>
      </c>
      <c r="DX39" s="655"/>
      <c r="DY39" s="655"/>
      <c r="DZ39" s="655"/>
      <c r="EA39" s="655"/>
      <c r="EB39" s="655"/>
      <c r="EC39" s="656"/>
    </row>
    <row r="40" spans="2:133" ht="11.25" customHeight="1" x14ac:dyDescent="0.15">
      <c r="AQ40" s="698" t="s">
        <v>337</v>
      </c>
      <c r="AR40" s="699"/>
      <c r="AS40" s="699"/>
      <c r="AT40" s="699"/>
      <c r="AU40" s="699"/>
      <c r="AV40" s="699"/>
      <c r="AW40" s="699"/>
      <c r="AX40" s="699"/>
      <c r="AY40" s="700"/>
      <c r="AZ40" s="621">
        <v>401435</v>
      </c>
      <c r="BA40" s="622"/>
      <c r="BB40" s="622"/>
      <c r="BC40" s="622"/>
      <c r="BD40" s="657"/>
      <c r="BE40" s="657"/>
      <c r="BF40" s="680"/>
      <c r="BG40" s="712"/>
      <c r="BH40" s="713"/>
      <c r="BI40" s="713"/>
      <c r="BJ40" s="713"/>
      <c r="BK40" s="713"/>
      <c r="BL40" s="215"/>
      <c r="BM40" s="637" t="s">
        <v>338</v>
      </c>
      <c r="BN40" s="637"/>
      <c r="BO40" s="637"/>
      <c r="BP40" s="637"/>
      <c r="BQ40" s="637"/>
      <c r="BR40" s="637"/>
      <c r="BS40" s="637"/>
      <c r="BT40" s="637"/>
      <c r="BU40" s="638"/>
      <c r="BV40" s="621">
        <v>113</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60333</v>
      </c>
      <c r="CS40" s="622"/>
      <c r="CT40" s="622"/>
      <c r="CU40" s="622"/>
      <c r="CV40" s="622"/>
      <c r="CW40" s="622"/>
      <c r="CX40" s="622"/>
      <c r="CY40" s="623"/>
      <c r="CZ40" s="626">
        <v>0.3</v>
      </c>
      <c r="DA40" s="655"/>
      <c r="DB40" s="655"/>
      <c r="DC40" s="659"/>
      <c r="DD40" s="630">
        <v>20333</v>
      </c>
      <c r="DE40" s="622"/>
      <c r="DF40" s="622"/>
      <c r="DG40" s="622"/>
      <c r="DH40" s="622"/>
      <c r="DI40" s="622"/>
      <c r="DJ40" s="622"/>
      <c r="DK40" s="623"/>
      <c r="DL40" s="630" t="s">
        <v>234</v>
      </c>
      <c r="DM40" s="622"/>
      <c r="DN40" s="622"/>
      <c r="DO40" s="622"/>
      <c r="DP40" s="622"/>
      <c r="DQ40" s="622"/>
      <c r="DR40" s="622"/>
      <c r="DS40" s="622"/>
      <c r="DT40" s="622"/>
      <c r="DU40" s="622"/>
      <c r="DV40" s="623"/>
      <c r="DW40" s="626" t="s">
        <v>122</v>
      </c>
      <c r="DX40" s="655"/>
      <c r="DY40" s="655"/>
      <c r="DZ40" s="655"/>
      <c r="EA40" s="655"/>
      <c r="EB40" s="655"/>
      <c r="EC40" s="656"/>
    </row>
    <row r="41" spans="2:133" ht="11.25" customHeight="1" x14ac:dyDescent="0.15">
      <c r="AQ41" s="708" t="s">
        <v>340</v>
      </c>
      <c r="AR41" s="709"/>
      <c r="AS41" s="709"/>
      <c r="AT41" s="709"/>
      <c r="AU41" s="709"/>
      <c r="AV41" s="709"/>
      <c r="AW41" s="709"/>
      <c r="AX41" s="709"/>
      <c r="AY41" s="710"/>
      <c r="AZ41" s="701">
        <v>749217</v>
      </c>
      <c r="BA41" s="702"/>
      <c r="BB41" s="702"/>
      <c r="BC41" s="702"/>
      <c r="BD41" s="691"/>
      <c r="BE41" s="691"/>
      <c r="BF41" s="693"/>
      <c r="BG41" s="714"/>
      <c r="BH41" s="715"/>
      <c r="BI41" s="715"/>
      <c r="BJ41" s="715"/>
      <c r="BK41" s="715"/>
      <c r="BL41" s="216"/>
      <c r="BM41" s="646" t="s">
        <v>341</v>
      </c>
      <c r="BN41" s="646"/>
      <c r="BO41" s="646"/>
      <c r="BP41" s="646"/>
      <c r="BQ41" s="646"/>
      <c r="BR41" s="646"/>
      <c r="BS41" s="646"/>
      <c r="BT41" s="646"/>
      <c r="BU41" s="647"/>
      <c r="BV41" s="701">
        <v>358</v>
      </c>
      <c r="BW41" s="702"/>
      <c r="BX41" s="702"/>
      <c r="BY41" s="702"/>
      <c r="BZ41" s="702"/>
      <c r="CA41" s="702"/>
      <c r="CB41" s="711"/>
      <c r="CD41" s="636" t="s">
        <v>342</v>
      </c>
      <c r="CE41" s="637"/>
      <c r="CF41" s="637"/>
      <c r="CG41" s="637"/>
      <c r="CH41" s="637"/>
      <c r="CI41" s="637"/>
      <c r="CJ41" s="637"/>
      <c r="CK41" s="637"/>
      <c r="CL41" s="637"/>
      <c r="CM41" s="637"/>
      <c r="CN41" s="637"/>
      <c r="CO41" s="637"/>
      <c r="CP41" s="637"/>
      <c r="CQ41" s="638"/>
      <c r="CR41" s="621" t="s">
        <v>234</v>
      </c>
      <c r="CS41" s="657"/>
      <c r="CT41" s="657"/>
      <c r="CU41" s="657"/>
      <c r="CV41" s="657"/>
      <c r="CW41" s="657"/>
      <c r="CX41" s="657"/>
      <c r="CY41" s="658"/>
      <c r="CZ41" s="626" t="s">
        <v>234</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344</v>
      </c>
      <c r="CE42" s="619"/>
      <c r="CF42" s="619"/>
      <c r="CG42" s="619"/>
      <c r="CH42" s="619"/>
      <c r="CI42" s="619"/>
      <c r="CJ42" s="619"/>
      <c r="CK42" s="619"/>
      <c r="CL42" s="619"/>
      <c r="CM42" s="619"/>
      <c r="CN42" s="619"/>
      <c r="CO42" s="619"/>
      <c r="CP42" s="619"/>
      <c r="CQ42" s="620"/>
      <c r="CR42" s="621">
        <v>2584374</v>
      </c>
      <c r="CS42" s="622"/>
      <c r="CT42" s="622"/>
      <c r="CU42" s="622"/>
      <c r="CV42" s="622"/>
      <c r="CW42" s="622"/>
      <c r="CX42" s="622"/>
      <c r="CY42" s="623"/>
      <c r="CZ42" s="626">
        <v>15</v>
      </c>
      <c r="DA42" s="627"/>
      <c r="DB42" s="627"/>
      <c r="DC42" s="722"/>
      <c r="DD42" s="630">
        <v>390140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346</v>
      </c>
      <c r="CE43" s="619"/>
      <c r="CF43" s="619"/>
      <c r="CG43" s="619"/>
      <c r="CH43" s="619"/>
      <c r="CI43" s="619"/>
      <c r="CJ43" s="619"/>
      <c r="CK43" s="619"/>
      <c r="CL43" s="619"/>
      <c r="CM43" s="619"/>
      <c r="CN43" s="619"/>
      <c r="CO43" s="619"/>
      <c r="CP43" s="619"/>
      <c r="CQ43" s="620"/>
      <c r="CR43" s="621">
        <v>22264</v>
      </c>
      <c r="CS43" s="657"/>
      <c r="CT43" s="657"/>
      <c r="CU43" s="657"/>
      <c r="CV43" s="657"/>
      <c r="CW43" s="657"/>
      <c r="CX43" s="657"/>
      <c r="CY43" s="658"/>
      <c r="CZ43" s="626">
        <v>0.1</v>
      </c>
      <c r="DA43" s="655"/>
      <c r="DB43" s="655"/>
      <c r="DC43" s="659"/>
      <c r="DD43" s="630">
        <v>22264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347</v>
      </c>
      <c r="CD44" s="733" t="s">
        <v>298</v>
      </c>
      <c r="CE44" s="734"/>
      <c r="CF44" s="618" t="s">
        <v>348</v>
      </c>
      <c r="CG44" s="619"/>
      <c r="CH44" s="619"/>
      <c r="CI44" s="619"/>
      <c r="CJ44" s="619"/>
      <c r="CK44" s="619"/>
      <c r="CL44" s="619"/>
      <c r="CM44" s="619"/>
      <c r="CN44" s="619"/>
      <c r="CO44" s="619"/>
      <c r="CP44" s="619"/>
      <c r="CQ44" s="620"/>
      <c r="CR44" s="621">
        <v>2480746</v>
      </c>
      <c r="CS44" s="622"/>
      <c r="CT44" s="622"/>
      <c r="CU44" s="622"/>
      <c r="CV44" s="622"/>
      <c r="CW44" s="622"/>
      <c r="CX44" s="622"/>
      <c r="CY44" s="623"/>
      <c r="CZ44" s="626">
        <v>14.4</v>
      </c>
      <c r="DA44" s="627"/>
      <c r="DB44" s="627"/>
      <c r="DC44" s="722"/>
      <c r="DD44" s="630">
        <v>329482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349</v>
      </c>
      <c r="CG45" s="619"/>
      <c r="CH45" s="619"/>
      <c r="CI45" s="619"/>
      <c r="CJ45" s="619"/>
      <c r="CK45" s="619"/>
      <c r="CL45" s="619"/>
      <c r="CM45" s="619"/>
      <c r="CN45" s="619"/>
      <c r="CO45" s="619"/>
      <c r="CP45" s="619"/>
      <c r="CQ45" s="620"/>
      <c r="CR45" s="621">
        <v>1006263</v>
      </c>
      <c r="CS45" s="657"/>
      <c r="CT45" s="657"/>
      <c r="CU45" s="657"/>
      <c r="CV45" s="657"/>
      <c r="CW45" s="657"/>
      <c r="CX45" s="657"/>
      <c r="CY45" s="658"/>
      <c r="CZ45" s="626">
        <v>5.8</v>
      </c>
      <c r="DA45" s="655"/>
      <c r="DB45" s="655"/>
      <c r="DC45" s="659"/>
      <c r="DD45" s="630">
        <v>61444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350</v>
      </c>
      <c r="CG46" s="619"/>
      <c r="CH46" s="619"/>
      <c r="CI46" s="619"/>
      <c r="CJ46" s="619"/>
      <c r="CK46" s="619"/>
      <c r="CL46" s="619"/>
      <c r="CM46" s="619"/>
      <c r="CN46" s="619"/>
      <c r="CO46" s="619"/>
      <c r="CP46" s="619"/>
      <c r="CQ46" s="620"/>
      <c r="CR46" s="621">
        <v>1447642</v>
      </c>
      <c r="CS46" s="622"/>
      <c r="CT46" s="622"/>
      <c r="CU46" s="622"/>
      <c r="CV46" s="622"/>
      <c r="CW46" s="622"/>
      <c r="CX46" s="622"/>
      <c r="CY46" s="623"/>
      <c r="CZ46" s="626">
        <v>8.4</v>
      </c>
      <c r="DA46" s="627"/>
      <c r="DB46" s="627"/>
      <c r="DC46" s="722"/>
      <c r="DD46" s="630">
        <v>243562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351</v>
      </c>
      <c r="CG47" s="619"/>
      <c r="CH47" s="619"/>
      <c r="CI47" s="619"/>
      <c r="CJ47" s="619"/>
      <c r="CK47" s="619"/>
      <c r="CL47" s="619"/>
      <c r="CM47" s="619"/>
      <c r="CN47" s="619"/>
      <c r="CO47" s="619"/>
      <c r="CP47" s="619"/>
      <c r="CQ47" s="620"/>
      <c r="CR47" s="621">
        <v>103628</v>
      </c>
      <c r="CS47" s="657"/>
      <c r="CT47" s="657"/>
      <c r="CU47" s="657"/>
      <c r="CV47" s="657"/>
      <c r="CW47" s="657"/>
      <c r="CX47" s="657"/>
      <c r="CY47" s="658"/>
      <c r="CZ47" s="626">
        <v>0.6</v>
      </c>
      <c r="DA47" s="655"/>
      <c r="DB47" s="655"/>
      <c r="DC47" s="659"/>
      <c r="DD47" s="630">
        <v>60658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352</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234</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353</v>
      </c>
      <c r="CE49" s="667"/>
      <c r="CF49" s="667"/>
      <c r="CG49" s="667"/>
      <c r="CH49" s="667"/>
      <c r="CI49" s="667"/>
      <c r="CJ49" s="667"/>
      <c r="CK49" s="667"/>
      <c r="CL49" s="667"/>
      <c r="CM49" s="667"/>
      <c r="CN49" s="667"/>
      <c r="CO49" s="667"/>
      <c r="CP49" s="667"/>
      <c r="CQ49" s="668"/>
      <c r="CR49" s="701">
        <v>17256551</v>
      </c>
      <c r="CS49" s="691"/>
      <c r="CT49" s="691"/>
      <c r="CU49" s="691"/>
      <c r="CV49" s="691"/>
      <c r="CW49" s="691"/>
      <c r="CX49" s="691"/>
      <c r="CY49" s="723"/>
      <c r="CZ49" s="706">
        <v>100</v>
      </c>
      <c r="DA49" s="724"/>
      <c r="DB49" s="724"/>
      <c r="DC49" s="725"/>
      <c r="DD49" s="726">
        <v>11512924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eKURGKWYWaVZASTO4QO1FvA56izXzt0JkzGxATWUF8HqE7JOx09XxCoZxXGfe/zgDEXASU83wAubgOZVonJoOA==" saltValue="JgTLAb45U78vB8MVJrSoq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355</v>
      </c>
      <c r="DK2" s="769"/>
      <c r="DL2" s="769"/>
      <c r="DM2" s="769"/>
      <c r="DN2" s="769"/>
      <c r="DO2" s="770"/>
      <c r="DP2" s="229"/>
      <c r="DQ2" s="768" t="s">
        <v>356</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357</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359</v>
      </c>
      <c r="B5" s="763"/>
      <c r="C5" s="763"/>
      <c r="D5" s="763"/>
      <c r="E5" s="763"/>
      <c r="F5" s="763"/>
      <c r="G5" s="763"/>
      <c r="H5" s="763"/>
      <c r="I5" s="763"/>
      <c r="J5" s="763"/>
      <c r="K5" s="763"/>
      <c r="L5" s="763"/>
      <c r="M5" s="763"/>
      <c r="N5" s="763"/>
      <c r="O5" s="763"/>
      <c r="P5" s="764"/>
      <c r="Q5" s="739" t="s">
        <v>360</v>
      </c>
      <c r="R5" s="740"/>
      <c r="S5" s="740"/>
      <c r="T5" s="740"/>
      <c r="U5" s="741"/>
      <c r="V5" s="739" t="s">
        <v>361</v>
      </c>
      <c r="W5" s="740"/>
      <c r="X5" s="740"/>
      <c r="Y5" s="740"/>
      <c r="Z5" s="741"/>
      <c r="AA5" s="739" t="s">
        <v>362</v>
      </c>
      <c r="AB5" s="740"/>
      <c r="AC5" s="740"/>
      <c r="AD5" s="740"/>
      <c r="AE5" s="740"/>
      <c r="AF5" s="772" t="s">
        <v>363</v>
      </c>
      <c r="AG5" s="740"/>
      <c r="AH5" s="740"/>
      <c r="AI5" s="740"/>
      <c r="AJ5" s="751"/>
      <c r="AK5" s="740" t="s">
        <v>364</v>
      </c>
      <c r="AL5" s="740"/>
      <c r="AM5" s="740"/>
      <c r="AN5" s="740"/>
      <c r="AO5" s="741"/>
      <c r="AP5" s="739" t="s">
        <v>365</v>
      </c>
      <c r="AQ5" s="740"/>
      <c r="AR5" s="740"/>
      <c r="AS5" s="740"/>
      <c r="AT5" s="741"/>
      <c r="AU5" s="739" t="s">
        <v>366</v>
      </c>
      <c r="AV5" s="740"/>
      <c r="AW5" s="740"/>
      <c r="AX5" s="740"/>
      <c r="AY5" s="751"/>
      <c r="AZ5" s="236"/>
      <c r="BA5" s="236"/>
      <c r="BB5" s="236"/>
      <c r="BC5" s="236"/>
      <c r="BD5" s="236"/>
      <c r="BE5" s="237"/>
      <c r="BF5" s="237"/>
      <c r="BG5" s="237"/>
      <c r="BH5" s="237"/>
      <c r="BI5" s="237"/>
      <c r="BJ5" s="237"/>
      <c r="BK5" s="237"/>
      <c r="BL5" s="237"/>
      <c r="BM5" s="237"/>
      <c r="BN5" s="237"/>
      <c r="BO5" s="237"/>
      <c r="BP5" s="237"/>
      <c r="BQ5" s="762" t="s">
        <v>367</v>
      </c>
      <c r="BR5" s="763"/>
      <c r="BS5" s="763"/>
      <c r="BT5" s="763"/>
      <c r="BU5" s="763"/>
      <c r="BV5" s="763"/>
      <c r="BW5" s="763"/>
      <c r="BX5" s="763"/>
      <c r="BY5" s="763"/>
      <c r="BZ5" s="763"/>
      <c r="CA5" s="763"/>
      <c r="CB5" s="763"/>
      <c r="CC5" s="763"/>
      <c r="CD5" s="763"/>
      <c r="CE5" s="763"/>
      <c r="CF5" s="763"/>
      <c r="CG5" s="764"/>
      <c r="CH5" s="739" t="s">
        <v>368</v>
      </c>
      <c r="CI5" s="740"/>
      <c r="CJ5" s="740"/>
      <c r="CK5" s="740"/>
      <c r="CL5" s="741"/>
      <c r="CM5" s="739" t="s">
        <v>369</v>
      </c>
      <c r="CN5" s="740"/>
      <c r="CO5" s="740"/>
      <c r="CP5" s="740"/>
      <c r="CQ5" s="741"/>
      <c r="CR5" s="739" t="s">
        <v>370</v>
      </c>
      <c r="CS5" s="740"/>
      <c r="CT5" s="740"/>
      <c r="CU5" s="740"/>
      <c r="CV5" s="741"/>
      <c r="CW5" s="739" t="s">
        <v>371</v>
      </c>
      <c r="CX5" s="740"/>
      <c r="CY5" s="740"/>
      <c r="CZ5" s="740"/>
      <c r="DA5" s="741"/>
      <c r="DB5" s="739" t="s">
        <v>372</v>
      </c>
      <c r="DC5" s="740"/>
      <c r="DD5" s="740"/>
      <c r="DE5" s="740"/>
      <c r="DF5" s="741"/>
      <c r="DG5" s="745" t="s">
        <v>373</v>
      </c>
      <c r="DH5" s="746"/>
      <c r="DI5" s="746"/>
      <c r="DJ5" s="746"/>
      <c r="DK5" s="747"/>
      <c r="DL5" s="745" t="s">
        <v>374</v>
      </c>
      <c r="DM5" s="746"/>
      <c r="DN5" s="746"/>
      <c r="DO5" s="746"/>
      <c r="DP5" s="747"/>
      <c r="DQ5" s="739" t="s">
        <v>375</v>
      </c>
      <c r="DR5" s="740"/>
      <c r="DS5" s="740"/>
      <c r="DT5" s="740"/>
      <c r="DU5" s="741"/>
      <c r="DV5" s="739" t="s">
        <v>366</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376</v>
      </c>
      <c r="C7" s="754"/>
      <c r="D7" s="754"/>
      <c r="E7" s="754"/>
      <c r="F7" s="754"/>
      <c r="G7" s="754"/>
      <c r="H7" s="754"/>
      <c r="I7" s="754"/>
      <c r="J7" s="754"/>
      <c r="K7" s="754"/>
      <c r="L7" s="754"/>
      <c r="M7" s="754"/>
      <c r="N7" s="754"/>
      <c r="O7" s="754"/>
      <c r="P7" s="755"/>
      <c r="Q7" s="756">
        <v>18212</v>
      </c>
      <c r="R7" s="757"/>
      <c r="S7" s="757"/>
      <c r="T7" s="757"/>
      <c r="U7" s="757"/>
      <c r="V7" s="757">
        <v>17257</v>
      </c>
      <c r="W7" s="757"/>
      <c r="X7" s="757"/>
      <c r="Y7" s="757"/>
      <c r="Z7" s="757"/>
      <c r="AA7" s="757">
        <v>956</v>
      </c>
      <c r="AB7" s="757"/>
      <c r="AC7" s="757"/>
      <c r="AD7" s="757"/>
      <c r="AE7" s="758"/>
      <c r="AF7" s="759">
        <v>704</v>
      </c>
      <c r="AG7" s="760"/>
      <c r="AH7" s="760"/>
      <c r="AI7" s="760"/>
      <c r="AJ7" s="761"/>
      <c r="AK7" s="796">
        <v>315</v>
      </c>
      <c r="AL7" s="797"/>
      <c r="AM7" s="797"/>
      <c r="AN7" s="797"/>
      <c r="AO7" s="797"/>
      <c r="AP7" s="797">
        <v>22245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607</v>
      </c>
      <c r="BT7" s="801"/>
      <c r="BU7" s="801"/>
      <c r="BV7" s="801"/>
      <c r="BW7" s="801"/>
      <c r="BX7" s="801"/>
      <c r="BY7" s="801"/>
      <c r="BZ7" s="801"/>
      <c r="CA7" s="801"/>
      <c r="CB7" s="801"/>
      <c r="CC7" s="801"/>
      <c r="CD7" s="801"/>
      <c r="CE7" s="801"/>
      <c r="CF7" s="801"/>
      <c r="CG7" s="802"/>
      <c r="CH7" s="793">
        <v>12</v>
      </c>
      <c r="CI7" s="794"/>
      <c r="CJ7" s="794"/>
      <c r="CK7" s="794"/>
      <c r="CL7" s="795"/>
      <c r="CM7" s="793">
        <v>335</v>
      </c>
      <c r="CN7" s="794"/>
      <c r="CO7" s="794"/>
      <c r="CP7" s="794"/>
      <c r="CQ7" s="795"/>
      <c r="CR7" s="793">
        <v>123</v>
      </c>
      <c r="CS7" s="794"/>
      <c r="CT7" s="794"/>
      <c r="CU7" s="794"/>
      <c r="CV7" s="795"/>
      <c r="CW7" s="793" t="s">
        <v>610</v>
      </c>
      <c r="CX7" s="794"/>
      <c r="CY7" s="794"/>
      <c r="CZ7" s="794"/>
      <c r="DA7" s="795"/>
      <c r="DB7" s="793" t="s">
        <v>610</v>
      </c>
      <c r="DC7" s="794"/>
      <c r="DD7" s="794"/>
      <c r="DE7" s="794"/>
      <c r="DF7" s="795"/>
      <c r="DG7" s="793" t="s">
        <v>610</v>
      </c>
      <c r="DH7" s="794"/>
      <c r="DI7" s="794"/>
      <c r="DJ7" s="794"/>
      <c r="DK7" s="795"/>
      <c r="DL7" s="793" t="s">
        <v>610</v>
      </c>
      <c r="DM7" s="794"/>
      <c r="DN7" s="794"/>
      <c r="DO7" s="794"/>
      <c r="DP7" s="795"/>
      <c r="DQ7" s="793" t="s">
        <v>610</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608</v>
      </c>
      <c r="BT8" s="791"/>
      <c r="BU8" s="791"/>
      <c r="BV8" s="791"/>
      <c r="BW8" s="791"/>
      <c r="BX8" s="791"/>
      <c r="BY8" s="791"/>
      <c r="BZ8" s="791"/>
      <c r="CA8" s="791"/>
      <c r="CB8" s="791"/>
      <c r="CC8" s="791"/>
      <c r="CD8" s="791"/>
      <c r="CE8" s="791"/>
      <c r="CF8" s="791"/>
      <c r="CG8" s="792"/>
      <c r="CH8" s="803">
        <v>2</v>
      </c>
      <c r="CI8" s="804"/>
      <c r="CJ8" s="804"/>
      <c r="CK8" s="804"/>
      <c r="CL8" s="805"/>
      <c r="CM8" s="803">
        <v>70</v>
      </c>
      <c r="CN8" s="804"/>
      <c r="CO8" s="804"/>
      <c r="CP8" s="804"/>
      <c r="CQ8" s="805"/>
      <c r="CR8" s="803">
        <v>20</v>
      </c>
      <c r="CS8" s="804"/>
      <c r="CT8" s="804"/>
      <c r="CU8" s="804"/>
      <c r="CV8" s="805"/>
      <c r="CW8" s="803" t="s">
        <v>610</v>
      </c>
      <c r="CX8" s="804"/>
      <c r="CY8" s="804"/>
      <c r="CZ8" s="804"/>
      <c r="DA8" s="805"/>
      <c r="DB8" s="803" t="s">
        <v>610</v>
      </c>
      <c r="DC8" s="804"/>
      <c r="DD8" s="804"/>
      <c r="DE8" s="804"/>
      <c r="DF8" s="805"/>
      <c r="DG8" s="803" t="s">
        <v>610</v>
      </c>
      <c r="DH8" s="804"/>
      <c r="DI8" s="804"/>
      <c r="DJ8" s="804"/>
      <c r="DK8" s="805"/>
      <c r="DL8" s="803" t="s">
        <v>610</v>
      </c>
      <c r="DM8" s="804"/>
      <c r="DN8" s="804"/>
      <c r="DO8" s="804"/>
      <c r="DP8" s="805"/>
      <c r="DQ8" s="803" t="s">
        <v>610</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609</v>
      </c>
      <c r="BT9" s="791"/>
      <c r="BU9" s="791"/>
      <c r="BV9" s="791"/>
      <c r="BW9" s="791"/>
      <c r="BX9" s="791"/>
      <c r="BY9" s="791"/>
      <c r="BZ9" s="791"/>
      <c r="CA9" s="791"/>
      <c r="CB9" s="791"/>
      <c r="CC9" s="791"/>
      <c r="CD9" s="791"/>
      <c r="CE9" s="791"/>
      <c r="CF9" s="791"/>
      <c r="CG9" s="792"/>
      <c r="CH9" s="803">
        <v>0</v>
      </c>
      <c r="CI9" s="804"/>
      <c r="CJ9" s="804"/>
      <c r="CK9" s="804"/>
      <c r="CL9" s="805"/>
      <c r="CM9" s="803">
        <v>61</v>
      </c>
      <c r="CN9" s="804"/>
      <c r="CO9" s="804"/>
      <c r="CP9" s="804"/>
      <c r="CQ9" s="805"/>
      <c r="CR9" s="803">
        <v>13</v>
      </c>
      <c r="CS9" s="804"/>
      <c r="CT9" s="804"/>
      <c r="CU9" s="804"/>
      <c r="CV9" s="805"/>
      <c r="CW9" s="803" t="s">
        <v>610</v>
      </c>
      <c r="CX9" s="804"/>
      <c r="CY9" s="804"/>
      <c r="CZ9" s="804"/>
      <c r="DA9" s="805"/>
      <c r="DB9" s="803" t="s">
        <v>610</v>
      </c>
      <c r="DC9" s="804"/>
      <c r="DD9" s="804"/>
      <c r="DE9" s="804"/>
      <c r="DF9" s="805"/>
      <c r="DG9" s="803" t="s">
        <v>610</v>
      </c>
      <c r="DH9" s="804"/>
      <c r="DI9" s="804"/>
      <c r="DJ9" s="804"/>
      <c r="DK9" s="805"/>
      <c r="DL9" s="803" t="s">
        <v>610</v>
      </c>
      <c r="DM9" s="804"/>
      <c r="DN9" s="804"/>
      <c r="DO9" s="804"/>
      <c r="DP9" s="805"/>
      <c r="DQ9" s="803" t="s">
        <v>610</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378</v>
      </c>
      <c r="B23" s="812" t="s">
        <v>379</v>
      </c>
      <c r="C23" s="813"/>
      <c r="D23" s="813"/>
      <c r="E23" s="813"/>
      <c r="F23" s="813"/>
      <c r="G23" s="813"/>
      <c r="H23" s="813"/>
      <c r="I23" s="813"/>
      <c r="J23" s="813"/>
      <c r="K23" s="813"/>
      <c r="L23" s="813"/>
      <c r="M23" s="813"/>
      <c r="N23" s="813"/>
      <c r="O23" s="813"/>
      <c r="P23" s="814"/>
      <c r="Q23" s="815">
        <v>18212</v>
      </c>
      <c r="R23" s="816"/>
      <c r="S23" s="816"/>
      <c r="T23" s="816"/>
      <c r="U23" s="816"/>
      <c r="V23" s="816">
        <v>17257</v>
      </c>
      <c r="W23" s="816"/>
      <c r="X23" s="816"/>
      <c r="Y23" s="816"/>
      <c r="Z23" s="816"/>
      <c r="AA23" s="816">
        <v>956</v>
      </c>
      <c r="AB23" s="816"/>
      <c r="AC23" s="816"/>
      <c r="AD23" s="816"/>
      <c r="AE23" s="817"/>
      <c r="AF23" s="818">
        <v>704</v>
      </c>
      <c r="AG23" s="816"/>
      <c r="AH23" s="816"/>
      <c r="AI23" s="816"/>
      <c r="AJ23" s="819"/>
      <c r="AK23" s="820"/>
      <c r="AL23" s="821"/>
      <c r="AM23" s="821"/>
      <c r="AN23" s="821"/>
      <c r="AO23" s="821"/>
      <c r="AP23" s="816">
        <v>22245</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359</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366</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5690</v>
      </c>
      <c r="R28" s="845"/>
      <c r="S28" s="845"/>
      <c r="T28" s="845"/>
      <c r="U28" s="845"/>
      <c r="V28" s="845">
        <v>5391</v>
      </c>
      <c r="W28" s="845"/>
      <c r="X28" s="845"/>
      <c r="Y28" s="845"/>
      <c r="Z28" s="845"/>
      <c r="AA28" s="845">
        <v>299</v>
      </c>
      <c r="AB28" s="845"/>
      <c r="AC28" s="845"/>
      <c r="AD28" s="845"/>
      <c r="AE28" s="846"/>
      <c r="AF28" s="847">
        <v>299</v>
      </c>
      <c r="AG28" s="845"/>
      <c r="AH28" s="845"/>
      <c r="AI28" s="845"/>
      <c r="AJ28" s="848"/>
      <c r="AK28" s="849">
        <v>397</v>
      </c>
      <c r="AL28" s="840"/>
      <c r="AM28" s="840"/>
      <c r="AN28" s="840"/>
      <c r="AO28" s="840"/>
      <c r="AP28" s="840" t="s">
        <v>604</v>
      </c>
      <c r="AQ28" s="840"/>
      <c r="AR28" s="840"/>
      <c r="AS28" s="840"/>
      <c r="AT28" s="840"/>
      <c r="AU28" s="840" t="s">
        <v>604</v>
      </c>
      <c r="AV28" s="840"/>
      <c r="AW28" s="840"/>
      <c r="AX28" s="840"/>
      <c r="AY28" s="840"/>
      <c r="AZ28" s="841" t="s">
        <v>604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42</v>
      </c>
      <c r="R29" s="781"/>
      <c r="S29" s="781"/>
      <c r="T29" s="781"/>
      <c r="U29" s="781"/>
      <c r="V29" s="781">
        <v>42</v>
      </c>
      <c r="W29" s="781"/>
      <c r="X29" s="781"/>
      <c r="Y29" s="781"/>
      <c r="Z29" s="781"/>
      <c r="AA29" s="781" t="s">
        <v>604</v>
      </c>
      <c r="AB29" s="781"/>
      <c r="AC29" s="781"/>
      <c r="AD29" s="781"/>
      <c r="AE29" s="782"/>
      <c r="AF29" s="783" t="s">
        <v>122</v>
      </c>
      <c r="AG29" s="784"/>
      <c r="AH29" s="784"/>
      <c r="AI29" s="784"/>
      <c r="AJ29" s="785"/>
      <c r="AK29" s="852">
        <v>5</v>
      </c>
      <c r="AL29" s="853"/>
      <c r="AM29" s="853"/>
      <c r="AN29" s="853"/>
      <c r="AO29" s="853"/>
      <c r="AP29" s="853" t="s">
        <v>604</v>
      </c>
      <c r="AQ29" s="853"/>
      <c r="AR29" s="853"/>
      <c r="AS29" s="853"/>
      <c r="AT29" s="853"/>
      <c r="AU29" s="853" t="s">
        <v>604</v>
      </c>
      <c r="AV29" s="853"/>
      <c r="AW29" s="853"/>
      <c r="AX29" s="853"/>
      <c r="AY29" s="853"/>
      <c r="AZ29" s="854" t="s">
        <v>604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4145</v>
      </c>
      <c r="R30" s="781"/>
      <c r="S30" s="781"/>
      <c r="T30" s="781"/>
      <c r="U30" s="781"/>
      <c r="V30" s="781">
        <v>4104</v>
      </c>
      <c r="W30" s="781"/>
      <c r="X30" s="781"/>
      <c r="Y30" s="781"/>
      <c r="Z30" s="781"/>
      <c r="AA30" s="781">
        <v>40</v>
      </c>
      <c r="AB30" s="781"/>
      <c r="AC30" s="781"/>
      <c r="AD30" s="781"/>
      <c r="AE30" s="782"/>
      <c r="AF30" s="783">
        <v>40</v>
      </c>
      <c r="AG30" s="784"/>
      <c r="AH30" s="784"/>
      <c r="AI30" s="784"/>
      <c r="AJ30" s="785"/>
      <c r="AK30" s="852">
        <v>599</v>
      </c>
      <c r="AL30" s="853"/>
      <c r="AM30" s="853"/>
      <c r="AN30" s="853"/>
      <c r="AO30" s="853"/>
      <c r="AP30" s="853" t="s">
        <v>605</v>
      </c>
      <c r="AQ30" s="853"/>
      <c r="AR30" s="853"/>
      <c r="AS30" s="853"/>
      <c r="AT30" s="853"/>
      <c r="AU30" s="853" t="s">
        <v>605</v>
      </c>
      <c r="AV30" s="853"/>
      <c r="AW30" s="853"/>
      <c r="AX30" s="853"/>
      <c r="AY30" s="853"/>
      <c r="AZ30" s="854" t="s">
        <v>605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494</v>
      </c>
      <c r="R31" s="781"/>
      <c r="S31" s="781"/>
      <c r="T31" s="781"/>
      <c r="U31" s="781"/>
      <c r="V31" s="781">
        <v>473</v>
      </c>
      <c r="W31" s="781"/>
      <c r="X31" s="781"/>
      <c r="Y31" s="781"/>
      <c r="Z31" s="781"/>
      <c r="AA31" s="781">
        <v>21</v>
      </c>
      <c r="AB31" s="781"/>
      <c r="AC31" s="781"/>
      <c r="AD31" s="781"/>
      <c r="AE31" s="782"/>
      <c r="AF31" s="783">
        <v>21</v>
      </c>
      <c r="AG31" s="784"/>
      <c r="AH31" s="784"/>
      <c r="AI31" s="784"/>
      <c r="AJ31" s="785"/>
      <c r="AK31" s="852">
        <v>148</v>
      </c>
      <c r="AL31" s="853"/>
      <c r="AM31" s="853"/>
      <c r="AN31" s="853"/>
      <c r="AO31" s="853"/>
      <c r="AP31" s="853" t="s">
        <v>606</v>
      </c>
      <c r="AQ31" s="853"/>
      <c r="AR31" s="853"/>
      <c r="AS31" s="853"/>
      <c r="AT31" s="853"/>
      <c r="AU31" s="853" t="s">
        <v>606</v>
      </c>
      <c r="AV31" s="853"/>
      <c r="AW31" s="853"/>
      <c r="AX31" s="853"/>
      <c r="AY31" s="853"/>
      <c r="AZ31" s="854" t="s">
        <v>606</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17</v>
      </c>
      <c r="R32" s="781"/>
      <c r="S32" s="781"/>
      <c r="T32" s="781"/>
      <c r="U32" s="781"/>
      <c r="V32" s="781">
        <v>17</v>
      </c>
      <c r="W32" s="781"/>
      <c r="X32" s="781"/>
      <c r="Y32" s="781"/>
      <c r="Z32" s="781"/>
      <c r="AA32" s="781" t="s">
        <v>604</v>
      </c>
      <c r="AB32" s="781"/>
      <c r="AC32" s="781"/>
      <c r="AD32" s="781"/>
      <c r="AE32" s="782"/>
      <c r="AF32" s="783" t="s">
        <v>122</v>
      </c>
      <c r="AG32" s="784"/>
      <c r="AH32" s="784"/>
      <c r="AI32" s="784"/>
      <c r="AJ32" s="785"/>
      <c r="AK32" s="852">
        <v>3</v>
      </c>
      <c r="AL32" s="853"/>
      <c r="AM32" s="853"/>
      <c r="AN32" s="853"/>
      <c r="AO32" s="853"/>
      <c r="AP32" s="853" t="s">
        <v>605</v>
      </c>
      <c r="AQ32" s="853"/>
      <c r="AR32" s="853"/>
      <c r="AS32" s="853"/>
      <c r="AT32" s="853"/>
      <c r="AU32" s="853" t="s">
        <v>605</v>
      </c>
      <c r="AV32" s="853"/>
      <c r="AW32" s="853"/>
      <c r="AX32" s="853"/>
      <c r="AY32" s="853"/>
      <c r="AZ32" s="854" t="s">
        <v>605</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396</v>
      </c>
      <c r="C33" s="778"/>
      <c r="D33" s="778"/>
      <c r="E33" s="778"/>
      <c r="F33" s="778"/>
      <c r="G33" s="778"/>
      <c r="H33" s="778"/>
      <c r="I33" s="778"/>
      <c r="J33" s="778"/>
      <c r="K33" s="778"/>
      <c r="L33" s="778"/>
      <c r="M33" s="778"/>
      <c r="N33" s="778"/>
      <c r="O33" s="778"/>
      <c r="P33" s="779"/>
      <c r="Q33" s="780">
        <v>651</v>
      </c>
      <c r="R33" s="781"/>
      <c r="S33" s="781"/>
      <c r="T33" s="781"/>
      <c r="U33" s="781"/>
      <c r="V33" s="781">
        <v>570</v>
      </c>
      <c r="W33" s="781"/>
      <c r="X33" s="781"/>
      <c r="Y33" s="781"/>
      <c r="Z33" s="781"/>
      <c r="AA33" s="781">
        <v>82</v>
      </c>
      <c r="AB33" s="781"/>
      <c r="AC33" s="781"/>
      <c r="AD33" s="781"/>
      <c r="AE33" s="782"/>
      <c r="AF33" s="783">
        <v>984</v>
      </c>
      <c r="AG33" s="784"/>
      <c r="AH33" s="784"/>
      <c r="AI33" s="784"/>
      <c r="AJ33" s="785"/>
      <c r="AK33" s="852" t="s">
        <v>606</v>
      </c>
      <c r="AL33" s="853"/>
      <c r="AM33" s="853"/>
      <c r="AN33" s="853"/>
      <c r="AO33" s="853"/>
      <c r="AP33" s="853">
        <v>4332</v>
      </c>
      <c r="AQ33" s="853"/>
      <c r="AR33" s="853"/>
      <c r="AS33" s="853"/>
      <c r="AT33" s="853"/>
      <c r="AU33" s="853">
        <v>39</v>
      </c>
      <c r="AV33" s="853"/>
      <c r="AW33" s="853"/>
      <c r="AX33" s="853"/>
      <c r="AY33" s="853"/>
      <c r="AZ33" s="854" t="s">
        <v>606</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398</v>
      </c>
      <c r="C34" s="778"/>
      <c r="D34" s="778"/>
      <c r="E34" s="778"/>
      <c r="F34" s="778"/>
      <c r="G34" s="778"/>
      <c r="H34" s="778"/>
      <c r="I34" s="778"/>
      <c r="J34" s="778"/>
      <c r="K34" s="778"/>
      <c r="L34" s="778"/>
      <c r="M34" s="778"/>
      <c r="N34" s="778"/>
      <c r="O34" s="778"/>
      <c r="P34" s="779"/>
      <c r="Q34" s="780">
        <v>368</v>
      </c>
      <c r="R34" s="781"/>
      <c r="S34" s="781"/>
      <c r="T34" s="781"/>
      <c r="U34" s="781"/>
      <c r="V34" s="781">
        <v>368</v>
      </c>
      <c r="W34" s="781"/>
      <c r="X34" s="781"/>
      <c r="Y34" s="781"/>
      <c r="Z34" s="781"/>
      <c r="AA34" s="781" t="s">
        <v>604</v>
      </c>
      <c r="AB34" s="781"/>
      <c r="AC34" s="781"/>
      <c r="AD34" s="781"/>
      <c r="AE34" s="782"/>
      <c r="AF34" s="783" t="s">
        <v>122</v>
      </c>
      <c r="AG34" s="784"/>
      <c r="AH34" s="784"/>
      <c r="AI34" s="784"/>
      <c r="AJ34" s="785"/>
      <c r="AK34" s="852">
        <v>42</v>
      </c>
      <c r="AL34" s="853"/>
      <c r="AM34" s="853"/>
      <c r="AN34" s="853"/>
      <c r="AO34" s="853"/>
      <c r="AP34" s="853">
        <v>384</v>
      </c>
      <c r="AQ34" s="853"/>
      <c r="AR34" s="853"/>
      <c r="AS34" s="853"/>
      <c r="AT34" s="853"/>
      <c r="AU34" s="853">
        <v>248</v>
      </c>
      <c r="AV34" s="853"/>
      <c r="AW34" s="853"/>
      <c r="AX34" s="853"/>
      <c r="AY34" s="853"/>
      <c r="AZ34" s="854" t="s">
        <v>606</v>
      </c>
      <c r="BA34" s="854"/>
      <c r="BB34" s="854"/>
      <c r="BC34" s="854"/>
      <c r="BD34" s="854"/>
      <c r="BE34" s="850" t="s">
        <v>399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400</v>
      </c>
      <c r="C35" s="778"/>
      <c r="D35" s="778"/>
      <c r="E35" s="778"/>
      <c r="F35" s="778"/>
      <c r="G35" s="778"/>
      <c r="H35" s="778"/>
      <c r="I35" s="778"/>
      <c r="J35" s="778"/>
      <c r="K35" s="778"/>
      <c r="L35" s="778"/>
      <c r="M35" s="778"/>
      <c r="N35" s="778"/>
      <c r="O35" s="778"/>
      <c r="P35" s="779"/>
      <c r="Q35" s="780">
        <v>4</v>
      </c>
      <c r="R35" s="781"/>
      <c r="S35" s="781"/>
      <c r="T35" s="781"/>
      <c r="U35" s="781"/>
      <c r="V35" s="781">
        <v>4</v>
      </c>
      <c r="W35" s="781"/>
      <c r="X35" s="781"/>
      <c r="Y35" s="781"/>
      <c r="Z35" s="781"/>
      <c r="AA35" s="781" t="s">
        <v>604</v>
      </c>
      <c r="AB35" s="781"/>
      <c r="AC35" s="781"/>
      <c r="AD35" s="781"/>
      <c r="AE35" s="782"/>
      <c r="AF35" s="783" t="s">
        <v>122</v>
      </c>
      <c r="AG35" s="784"/>
      <c r="AH35" s="784"/>
      <c r="AI35" s="784"/>
      <c r="AJ35" s="785"/>
      <c r="AK35" s="852">
        <v>2</v>
      </c>
      <c r="AL35" s="853"/>
      <c r="AM35" s="853"/>
      <c r="AN35" s="853"/>
      <c r="AO35" s="853"/>
      <c r="AP35" s="853">
        <v>9</v>
      </c>
      <c r="AQ35" s="853"/>
      <c r="AR35" s="853"/>
      <c r="AS35" s="853"/>
      <c r="AT35" s="853"/>
      <c r="AU35" s="853">
        <v>5</v>
      </c>
      <c r="AV35" s="853"/>
      <c r="AW35" s="853"/>
      <c r="AX35" s="853"/>
      <c r="AY35" s="853"/>
      <c r="AZ35" s="854" t="s">
        <v>606</v>
      </c>
      <c r="BA35" s="854"/>
      <c r="BB35" s="854"/>
      <c r="BC35" s="854"/>
      <c r="BD35" s="854"/>
      <c r="BE35" s="850" t="s">
        <v>399</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401</v>
      </c>
      <c r="C36" s="778"/>
      <c r="D36" s="778"/>
      <c r="E36" s="778"/>
      <c r="F36" s="778"/>
      <c r="G36" s="778"/>
      <c r="H36" s="778"/>
      <c r="I36" s="778"/>
      <c r="J36" s="778"/>
      <c r="K36" s="778"/>
      <c r="L36" s="778"/>
      <c r="M36" s="778"/>
      <c r="N36" s="778"/>
      <c r="O36" s="778"/>
      <c r="P36" s="779"/>
      <c r="Q36" s="780">
        <v>11</v>
      </c>
      <c r="R36" s="781"/>
      <c r="S36" s="781"/>
      <c r="T36" s="781"/>
      <c r="U36" s="781"/>
      <c r="V36" s="781">
        <v>10</v>
      </c>
      <c r="W36" s="781"/>
      <c r="X36" s="781"/>
      <c r="Y36" s="781"/>
      <c r="Z36" s="781"/>
      <c r="AA36" s="781">
        <v>1</v>
      </c>
      <c r="AB36" s="781"/>
      <c r="AC36" s="781"/>
      <c r="AD36" s="781"/>
      <c r="AE36" s="782"/>
      <c r="AF36" s="783">
        <v>2</v>
      </c>
      <c r="AG36" s="784"/>
      <c r="AH36" s="784"/>
      <c r="AI36" s="784"/>
      <c r="AJ36" s="785"/>
      <c r="AK36" s="852" t="s">
        <v>606</v>
      </c>
      <c r="AL36" s="853"/>
      <c r="AM36" s="853"/>
      <c r="AN36" s="853"/>
      <c r="AO36" s="853"/>
      <c r="AP36" s="853" t="s">
        <v>606</v>
      </c>
      <c r="AQ36" s="853"/>
      <c r="AR36" s="853"/>
      <c r="AS36" s="853"/>
      <c r="AT36" s="853"/>
      <c r="AU36" s="853" t="s">
        <v>606</v>
      </c>
      <c r="AV36" s="853"/>
      <c r="AW36" s="853"/>
      <c r="AX36" s="853"/>
      <c r="AY36" s="853"/>
      <c r="AZ36" s="854" t="s">
        <v>606</v>
      </c>
      <c r="BA36" s="854"/>
      <c r="BB36" s="854"/>
      <c r="BC36" s="854"/>
      <c r="BD36" s="854"/>
      <c r="BE36" s="850" t="s">
        <v>399</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402</v>
      </c>
      <c r="C37" s="778"/>
      <c r="D37" s="778"/>
      <c r="E37" s="778"/>
      <c r="F37" s="778"/>
      <c r="G37" s="778"/>
      <c r="H37" s="778"/>
      <c r="I37" s="778"/>
      <c r="J37" s="778"/>
      <c r="K37" s="778"/>
      <c r="L37" s="778"/>
      <c r="M37" s="778"/>
      <c r="N37" s="778"/>
      <c r="O37" s="778"/>
      <c r="P37" s="779"/>
      <c r="Q37" s="780">
        <v>1194</v>
      </c>
      <c r="R37" s="781"/>
      <c r="S37" s="781"/>
      <c r="T37" s="781"/>
      <c r="U37" s="781"/>
      <c r="V37" s="781">
        <v>1182</v>
      </c>
      <c r="W37" s="781"/>
      <c r="X37" s="781"/>
      <c r="Y37" s="781"/>
      <c r="Z37" s="781"/>
      <c r="AA37" s="781">
        <v>12</v>
      </c>
      <c r="AB37" s="781"/>
      <c r="AC37" s="781"/>
      <c r="AD37" s="781"/>
      <c r="AE37" s="782"/>
      <c r="AF37" s="783" t="s">
        <v>122</v>
      </c>
      <c r="AG37" s="784"/>
      <c r="AH37" s="784"/>
      <c r="AI37" s="784"/>
      <c r="AJ37" s="785"/>
      <c r="AK37" s="852">
        <v>611</v>
      </c>
      <c r="AL37" s="853"/>
      <c r="AM37" s="853"/>
      <c r="AN37" s="853"/>
      <c r="AO37" s="853"/>
      <c r="AP37" s="853">
        <v>5852</v>
      </c>
      <c r="AQ37" s="853"/>
      <c r="AR37" s="853"/>
      <c r="AS37" s="853"/>
      <c r="AT37" s="853"/>
      <c r="AU37" s="853">
        <v>5021</v>
      </c>
      <c r="AV37" s="853"/>
      <c r="AW37" s="853"/>
      <c r="AX37" s="853"/>
      <c r="AY37" s="853"/>
      <c r="AZ37" s="854" t="s">
        <v>606</v>
      </c>
      <c r="BA37" s="854"/>
      <c r="BB37" s="854"/>
      <c r="BC37" s="854"/>
      <c r="BD37" s="854"/>
      <c r="BE37" s="850" t="s">
        <v>399</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403</v>
      </c>
      <c r="C38" s="778"/>
      <c r="D38" s="778"/>
      <c r="E38" s="778"/>
      <c r="F38" s="778"/>
      <c r="G38" s="778"/>
      <c r="H38" s="778"/>
      <c r="I38" s="778"/>
      <c r="J38" s="778"/>
      <c r="K38" s="778"/>
      <c r="L38" s="778"/>
      <c r="M38" s="778"/>
      <c r="N38" s="778"/>
      <c r="O38" s="778"/>
      <c r="P38" s="779"/>
      <c r="Q38" s="780">
        <v>62</v>
      </c>
      <c r="R38" s="781"/>
      <c r="S38" s="781"/>
      <c r="T38" s="781"/>
      <c r="U38" s="781"/>
      <c r="V38" s="781">
        <v>62</v>
      </c>
      <c r="W38" s="781"/>
      <c r="X38" s="781"/>
      <c r="Y38" s="781"/>
      <c r="Z38" s="781"/>
      <c r="AA38" s="781" t="s">
        <v>604</v>
      </c>
      <c r="AB38" s="781"/>
      <c r="AC38" s="781"/>
      <c r="AD38" s="781"/>
      <c r="AE38" s="782"/>
      <c r="AF38" s="783" t="s">
        <v>122</v>
      </c>
      <c r="AG38" s="784"/>
      <c r="AH38" s="784"/>
      <c r="AI38" s="784"/>
      <c r="AJ38" s="785"/>
      <c r="AK38" s="852">
        <v>49</v>
      </c>
      <c r="AL38" s="853"/>
      <c r="AM38" s="853"/>
      <c r="AN38" s="853"/>
      <c r="AO38" s="853"/>
      <c r="AP38" s="853">
        <v>269</v>
      </c>
      <c r="AQ38" s="853"/>
      <c r="AR38" s="853"/>
      <c r="AS38" s="853"/>
      <c r="AT38" s="853"/>
      <c r="AU38" s="853">
        <v>269</v>
      </c>
      <c r="AV38" s="853"/>
      <c r="AW38" s="853"/>
      <c r="AX38" s="853"/>
      <c r="AY38" s="853"/>
      <c r="AZ38" s="854" t="s">
        <v>606</v>
      </c>
      <c r="BA38" s="854"/>
      <c r="BB38" s="854"/>
      <c r="BC38" s="854"/>
      <c r="BD38" s="854"/>
      <c r="BE38" s="850" t="s">
        <v>399</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404</v>
      </c>
      <c r="C39" s="778"/>
      <c r="D39" s="778"/>
      <c r="E39" s="778"/>
      <c r="F39" s="778"/>
      <c r="G39" s="778"/>
      <c r="H39" s="778"/>
      <c r="I39" s="778"/>
      <c r="J39" s="778"/>
      <c r="K39" s="778"/>
      <c r="L39" s="778"/>
      <c r="M39" s="778"/>
      <c r="N39" s="778"/>
      <c r="O39" s="778"/>
      <c r="P39" s="779"/>
      <c r="Q39" s="780">
        <v>96</v>
      </c>
      <c r="R39" s="781"/>
      <c r="S39" s="781"/>
      <c r="T39" s="781"/>
      <c r="U39" s="781"/>
      <c r="V39" s="781">
        <v>96</v>
      </c>
      <c r="W39" s="781"/>
      <c r="X39" s="781"/>
      <c r="Y39" s="781"/>
      <c r="Z39" s="781"/>
      <c r="AA39" s="781" t="s">
        <v>604</v>
      </c>
      <c r="AB39" s="781"/>
      <c r="AC39" s="781"/>
      <c r="AD39" s="781"/>
      <c r="AE39" s="782"/>
      <c r="AF39" s="783" t="s">
        <v>122</v>
      </c>
      <c r="AG39" s="784"/>
      <c r="AH39" s="784"/>
      <c r="AI39" s="784"/>
      <c r="AJ39" s="785"/>
      <c r="AK39" s="852">
        <v>65</v>
      </c>
      <c r="AL39" s="853"/>
      <c r="AM39" s="853"/>
      <c r="AN39" s="853"/>
      <c r="AO39" s="853"/>
      <c r="AP39" s="853">
        <v>466</v>
      </c>
      <c r="AQ39" s="853"/>
      <c r="AR39" s="853"/>
      <c r="AS39" s="853"/>
      <c r="AT39" s="853"/>
      <c r="AU39" s="853">
        <v>342</v>
      </c>
      <c r="AV39" s="853"/>
      <c r="AW39" s="853"/>
      <c r="AX39" s="853"/>
      <c r="AY39" s="853"/>
      <c r="AZ39" s="854" t="s">
        <v>606</v>
      </c>
      <c r="BA39" s="854"/>
      <c r="BB39" s="854"/>
      <c r="BC39" s="854"/>
      <c r="BD39" s="854"/>
      <c r="BE39" s="850" t="s">
        <v>399</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t="s">
        <v>405</v>
      </c>
      <c r="C40" s="778"/>
      <c r="D40" s="778"/>
      <c r="E40" s="778"/>
      <c r="F40" s="778"/>
      <c r="G40" s="778"/>
      <c r="H40" s="778"/>
      <c r="I40" s="778"/>
      <c r="J40" s="778"/>
      <c r="K40" s="778"/>
      <c r="L40" s="778"/>
      <c r="M40" s="778"/>
      <c r="N40" s="778"/>
      <c r="O40" s="778"/>
      <c r="P40" s="779"/>
      <c r="Q40" s="780">
        <v>34</v>
      </c>
      <c r="R40" s="781"/>
      <c r="S40" s="781"/>
      <c r="T40" s="781"/>
      <c r="U40" s="781"/>
      <c r="V40" s="781">
        <v>34</v>
      </c>
      <c r="W40" s="781"/>
      <c r="X40" s="781"/>
      <c r="Y40" s="781"/>
      <c r="Z40" s="781"/>
      <c r="AA40" s="781" t="s">
        <v>604</v>
      </c>
      <c r="AB40" s="781"/>
      <c r="AC40" s="781"/>
      <c r="AD40" s="781"/>
      <c r="AE40" s="782"/>
      <c r="AF40" s="783" t="s">
        <v>406</v>
      </c>
      <c r="AG40" s="784"/>
      <c r="AH40" s="784"/>
      <c r="AI40" s="784"/>
      <c r="AJ40" s="785"/>
      <c r="AK40" s="852">
        <v>20</v>
      </c>
      <c r="AL40" s="853"/>
      <c r="AM40" s="853"/>
      <c r="AN40" s="853"/>
      <c r="AO40" s="853"/>
      <c r="AP40" s="853">
        <v>75</v>
      </c>
      <c r="AQ40" s="853"/>
      <c r="AR40" s="853"/>
      <c r="AS40" s="853"/>
      <c r="AT40" s="853"/>
      <c r="AU40" s="853">
        <v>51</v>
      </c>
      <c r="AV40" s="853"/>
      <c r="AW40" s="853"/>
      <c r="AX40" s="853"/>
      <c r="AY40" s="853"/>
      <c r="AZ40" s="854" t="s">
        <v>606</v>
      </c>
      <c r="BA40" s="854"/>
      <c r="BB40" s="854"/>
      <c r="BC40" s="854"/>
      <c r="BD40" s="854"/>
      <c r="BE40" s="850" t="s">
        <v>407</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t="s">
        <v>408</v>
      </c>
      <c r="C41" s="778"/>
      <c r="D41" s="778"/>
      <c r="E41" s="778"/>
      <c r="F41" s="778"/>
      <c r="G41" s="778"/>
      <c r="H41" s="778"/>
      <c r="I41" s="778"/>
      <c r="J41" s="778"/>
      <c r="K41" s="778"/>
      <c r="L41" s="778"/>
      <c r="M41" s="778"/>
      <c r="N41" s="778"/>
      <c r="O41" s="778"/>
      <c r="P41" s="779"/>
      <c r="Q41" s="780">
        <v>70</v>
      </c>
      <c r="R41" s="781"/>
      <c r="S41" s="781"/>
      <c r="T41" s="781"/>
      <c r="U41" s="781"/>
      <c r="V41" s="781">
        <v>46</v>
      </c>
      <c r="W41" s="781"/>
      <c r="X41" s="781"/>
      <c r="Y41" s="781"/>
      <c r="Z41" s="781"/>
      <c r="AA41" s="781">
        <v>24</v>
      </c>
      <c r="AB41" s="781"/>
      <c r="AC41" s="781"/>
      <c r="AD41" s="781"/>
      <c r="AE41" s="782"/>
      <c r="AF41" s="783">
        <v>7</v>
      </c>
      <c r="AG41" s="784"/>
      <c r="AH41" s="784"/>
      <c r="AI41" s="784"/>
      <c r="AJ41" s="785"/>
      <c r="AK41" s="852">
        <v>28</v>
      </c>
      <c r="AL41" s="853"/>
      <c r="AM41" s="853"/>
      <c r="AN41" s="853"/>
      <c r="AO41" s="853"/>
      <c r="AP41" s="853" t="s">
        <v>606</v>
      </c>
      <c r="AQ41" s="853"/>
      <c r="AR41" s="853"/>
      <c r="AS41" s="853"/>
      <c r="AT41" s="853"/>
      <c r="AU41" s="853" t="s">
        <v>606</v>
      </c>
      <c r="AV41" s="853"/>
      <c r="AW41" s="853"/>
      <c r="AX41" s="853"/>
      <c r="AY41" s="853"/>
      <c r="AZ41" s="854" t="s">
        <v>606</v>
      </c>
      <c r="BA41" s="854"/>
      <c r="BB41" s="854"/>
      <c r="BC41" s="854"/>
      <c r="BD41" s="854"/>
      <c r="BE41" s="850" t="s">
        <v>399</v>
      </c>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378</v>
      </c>
      <c r="B63" s="812" t="s">
        <v>410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1353</v>
      </c>
      <c r="AG63" s="864"/>
      <c r="AH63" s="864"/>
      <c r="AI63" s="864"/>
      <c r="AJ63" s="865"/>
      <c r="AK63" s="866"/>
      <c r="AL63" s="861"/>
      <c r="AM63" s="861"/>
      <c r="AN63" s="861"/>
      <c r="AO63" s="861"/>
      <c r="AP63" s="864">
        <v>11388</v>
      </c>
      <c r="AQ63" s="864"/>
      <c r="AR63" s="864"/>
      <c r="AS63" s="864"/>
      <c r="AT63" s="864"/>
      <c r="AU63" s="864">
        <v>5976</v>
      </c>
      <c r="AV63" s="864"/>
      <c r="AW63" s="864"/>
      <c r="AX63" s="864"/>
      <c r="AY63" s="864"/>
      <c r="AZ63" s="868"/>
      <c r="BA63" s="868"/>
      <c r="BB63" s="868"/>
      <c r="BC63" s="868"/>
      <c r="BD63" s="868"/>
      <c r="BE63" s="869"/>
      <c r="BF63" s="869"/>
      <c r="BG63" s="869"/>
      <c r="BH63" s="869"/>
      <c r="BI63" s="870"/>
      <c r="BJ63" s="871" t="s">
        <v>411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413</v>
      </c>
      <c r="B66" s="763"/>
      <c r="C66" s="763"/>
      <c r="D66" s="763"/>
      <c r="E66" s="763"/>
      <c r="F66" s="763"/>
      <c r="G66" s="763"/>
      <c r="H66" s="763"/>
      <c r="I66" s="763"/>
      <c r="J66" s="763"/>
      <c r="K66" s="763"/>
      <c r="L66" s="763"/>
      <c r="M66" s="763"/>
      <c r="N66" s="763"/>
      <c r="O66" s="763"/>
      <c r="P66" s="764"/>
      <c r="Q66" s="739" t="s">
        <v>414</v>
      </c>
      <c r="R66" s="740"/>
      <c r="S66" s="740"/>
      <c r="T66" s="740"/>
      <c r="U66" s="741"/>
      <c r="V66" s="739" t="s">
        <v>415</v>
      </c>
      <c r="W66" s="740"/>
      <c r="X66" s="740"/>
      <c r="Y66" s="740"/>
      <c r="Z66" s="741"/>
      <c r="AA66" s="739" t="s">
        <v>385</v>
      </c>
      <c r="AB66" s="740"/>
      <c r="AC66" s="740"/>
      <c r="AD66" s="740"/>
      <c r="AE66" s="741"/>
      <c r="AF66" s="874" t="s">
        <v>416</v>
      </c>
      <c r="AG66" s="835"/>
      <c r="AH66" s="835"/>
      <c r="AI66" s="835"/>
      <c r="AJ66" s="875"/>
      <c r="AK66" s="739" t="s">
        <v>417</v>
      </c>
      <c r="AL66" s="763"/>
      <c r="AM66" s="763"/>
      <c r="AN66" s="763"/>
      <c r="AO66" s="764"/>
      <c r="AP66" s="739" t="s">
        <v>418</v>
      </c>
      <c r="AQ66" s="740"/>
      <c r="AR66" s="740"/>
      <c r="AS66" s="740"/>
      <c r="AT66" s="741"/>
      <c r="AU66" s="739" t="s">
        <v>419</v>
      </c>
      <c r="AV66" s="740"/>
      <c r="AW66" s="740"/>
      <c r="AX66" s="740"/>
      <c r="AY66" s="741"/>
      <c r="AZ66" s="739" t="s">
        <v>366</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584</v>
      </c>
      <c r="C68" s="892"/>
      <c r="D68" s="892"/>
      <c r="E68" s="892"/>
      <c r="F68" s="892"/>
      <c r="G68" s="892"/>
      <c r="H68" s="892"/>
      <c r="I68" s="892"/>
      <c r="J68" s="892"/>
      <c r="K68" s="892"/>
      <c r="L68" s="892"/>
      <c r="M68" s="892"/>
      <c r="N68" s="892"/>
      <c r="O68" s="892"/>
      <c r="P68" s="893"/>
      <c r="Q68" s="894">
        <v>485</v>
      </c>
      <c r="R68" s="888"/>
      <c r="S68" s="888"/>
      <c r="T68" s="888"/>
      <c r="U68" s="888"/>
      <c r="V68" s="888">
        <v>448</v>
      </c>
      <c r="W68" s="888"/>
      <c r="X68" s="888"/>
      <c r="Y68" s="888"/>
      <c r="Z68" s="888"/>
      <c r="AA68" s="888">
        <v>37</v>
      </c>
      <c r="AB68" s="888"/>
      <c r="AC68" s="888"/>
      <c r="AD68" s="888"/>
      <c r="AE68" s="888"/>
      <c r="AF68" s="888">
        <v>37</v>
      </c>
      <c r="AG68" s="888"/>
      <c r="AH68" s="888"/>
      <c r="AI68" s="888"/>
      <c r="AJ68" s="888"/>
      <c r="AK68" s="888" t="s">
        <v>611</v>
      </c>
      <c r="AL68" s="888"/>
      <c r="AM68" s="888"/>
      <c r="AN68" s="888"/>
      <c r="AO68" s="888"/>
      <c r="AP68" s="888" t="s">
        <v>603</v>
      </c>
      <c r="AQ68" s="888"/>
      <c r="AR68" s="888"/>
      <c r="AS68" s="888"/>
      <c r="AT68" s="888"/>
      <c r="AU68" s="888" t="s">
        <v>603</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585</v>
      </c>
      <c r="C69" s="896"/>
      <c r="D69" s="896"/>
      <c r="E69" s="896"/>
      <c r="F69" s="896"/>
      <c r="G69" s="896"/>
      <c r="H69" s="896"/>
      <c r="I69" s="896"/>
      <c r="J69" s="896"/>
      <c r="K69" s="896"/>
      <c r="L69" s="896"/>
      <c r="M69" s="896"/>
      <c r="N69" s="896"/>
      <c r="O69" s="896"/>
      <c r="P69" s="897"/>
      <c r="Q69" s="898">
        <v>86</v>
      </c>
      <c r="R69" s="853"/>
      <c r="S69" s="853"/>
      <c r="T69" s="853"/>
      <c r="U69" s="853"/>
      <c r="V69" s="853">
        <v>47</v>
      </c>
      <c r="W69" s="853"/>
      <c r="X69" s="853"/>
      <c r="Y69" s="853"/>
      <c r="Z69" s="853"/>
      <c r="AA69" s="853">
        <v>38</v>
      </c>
      <c r="AB69" s="853"/>
      <c r="AC69" s="853"/>
      <c r="AD69" s="853"/>
      <c r="AE69" s="853"/>
      <c r="AF69" s="853">
        <v>38</v>
      </c>
      <c r="AG69" s="853"/>
      <c r="AH69" s="853"/>
      <c r="AI69" s="853"/>
      <c r="AJ69" s="853"/>
      <c r="AK69" s="853" t="s">
        <v>611</v>
      </c>
      <c r="AL69" s="853"/>
      <c r="AM69" s="853"/>
      <c r="AN69" s="853"/>
      <c r="AO69" s="853"/>
      <c r="AP69" s="853" t="s">
        <v>603</v>
      </c>
      <c r="AQ69" s="853"/>
      <c r="AR69" s="853"/>
      <c r="AS69" s="853"/>
      <c r="AT69" s="853"/>
      <c r="AU69" s="853" t="s">
        <v>603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586</v>
      </c>
      <c r="C70" s="896"/>
      <c r="D70" s="896"/>
      <c r="E70" s="896"/>
      <c r="F70" s="896"/>
      <c r="G70" s="896"/>
      <c r="H70" s="896"/>
      <c r="I70" s="896"/>
      <c r="J70" s="896"/>
      <c r="K70" s="896"/>
      <c r="L70" s="896"/>
      <c r="M70" s="896"/>
      <c r="N70" s="896"/>
      <c r="O70" s="896"/>
      <c r="P70" s="897"/>
      <c r="Q70" s="898">
        <v>469</v>
      </c>
      <c r="R70" s="853"/>
      <c r="S70" s="853"/>
      <c r="T70" s="853"/>
      <c r="U70" s="853"/>
      <c r="V70" s="853">
        <v>399</v>
      </c>
      <c r="W70" s="853"/>
      <c r="X70" s="853"/>
      <c r="Y70" s="853"/>
      <c r="Z70" s="853"/>
      <c r="AA70" s="853">
        <v>70</v>
      </c>
      <c r="AB70" s="853"/>
      <c r="AC70" s="853"/>
      <c r="AD70" s="853"/>
      <c r="AE70" s="853"/>
      <c r="AF70" s="853">
        <v>70</v>
      </c>
      <c r="AG70" s="853"/>
      <c r="AH70" s="853"/>
      <c r="AI70" s="853"/>
      <c r="AJ70" s="853"/>
      <c r="AK70" s="853" t="s">
        <v>611</v>
      </c>
      <c r="AL70" s="853"/>
      <c r="AM70" s="853"/>
      <c r="AN70" s="853"/>
      <c r="AO70" s="853"/>
      <c r="AP70" s="853" t="s">
        <v>603</v>
      </c>
      <c r="AQ70" s="853"/>
      <c r="AR70" s="853"/>
      <c r="AS70" s="853"/>
      <c r="AT70" s="853"/>
      <c r="AU70" s="853" t="s">
        <v>603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587</v>
      </c>
      <c r="C71" s="896"/>
      <c r="D71" s="896"/>
      <c r="E71" s="896"/>
      <c r="F71" s="896"/>
      <c r="G71" s="896"/>
      <c r="H71" s="896"/>
      <c r="I71" s="896"/>
      <c r="J71" s="896"/>
      <c r="K71" s="896"/>
      <c r="L71" s="896"/>
      <c r="M71" s="896"/>
      <c r="N71" s="896"/>
      <c r="O71" s="896"/>
      <c r="P71" s="897"/>
      <c r="Q71" s="898">
        <v>605</v>
      </c>
      <c r="R71" s="853"/>
      <c r="S71" s="853"/>
      <c r="T71" s="853"/>
      <c r="U71" s="853"/>
      <c r="V71" s="853">
        <v>553</v>
      </c>
      <c r="W71" s="853"/>
      <c r="X71" s="853"/>
      <c r="Y71" s="853"/>
      <c r="Z71" s="853"/>
      <c r="AA71" s="853">
        <v>52</v>
      </c>
      <c r="AB71" s="853"/>
      <c r="AC71" s="853"/>
      <c r="AD71" s="853"/>
      <c r="AE71" s="853"/>
      <c r="AF71" s="853">
        <v>52</v>
      </c>
      <c r="AG71" s="853"/>
      <c r="AH71" s="853"/>
      <c r="AI71" s="853"/>
      <c r="AJ71" s="853"/>
      <c r="AK71" s="853" t="s">
        <v>611</v>
      </c>
      <c r="AL71" s="853"/>
      <c r="AM71" s="853"/>
      <c r="AN71" s="853"/>
      <c r="AO71" s="853"/>
      <c r="AP71" s="853" t="s">
        <v>603</v>
      </c>
      <c r="AQ71" s="853"/>
      <c r="AR71" s="853"/>
      <c r="AS71" s="853"/>
      <c r="AT71" s="853"/>
      <c r="AU71" s="853" t="s">
        <v>603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588</v>
      </c>
      <c r="C72" s="896"/>
      <c r="D72" s="896"/>
      <c r="E72" s="896"/>
      <c r="F72" s="896"/>
      <c r="G72" s="896"/>
      <c r="H72" s="896"/>
      <c r="I72" s="896"/>
      <c r="J72" s="896"/>
      <c r="K72" s="896"/>
      <c r="L72" s="896"/>
      <c r="M72" s="896"/>
      <c r="N72" s="896"/>
      <c r="O72" s="896"/>
      <c r="P72" s="897"/>
      <c r="Q72" s="898">
        <v>9347</v>
      </c>
      <c r="R72" s="853"/>
      <c r="S72" s="853"/>
      <c r="T72" s="853"/>
      <c r="U72" s="853"/>
      <c r="V72" s="853">
        <v>8885</v>
      </c>
      <c r="W72" s="853"/>
      <c r="X72" s="853"/>
      <c r="Y72" s="853"/>
      <c r="Z72" s="853"/>
      <c r="AA72" s="853">
        <v>462</v>
      </c>
      <c r="AB72" s="853"/>
      <c r="AC72" s="853"/>
      <c r="AD72" s="853"/>
      <c r="AE72" s="853"/>
      <c r="AF72" s="853">
        <v>462</v>
      </c>
      <c r="AG72" s="853"/>
      <c r="AH72" s="853"/>
      <c r="AI72" s="853"/>
      <c r="AJ72" s="853"/>
      <c r="AK72" s="853">
        <v>3300</v>
      </c>
      <c r="AL72" s="853"/>
      <c r="AM72" s="853"/>
      <c r="AN72" s="853"/>
      <c r="AO72" s="853"/>
      <c r="AP72" s="853" t="s">
        <v>603</v>
      </c>
      <c r="AQ72" s="853"/>
      <c r="AR72" s="853"/>
      <c r="AS72" s="853"/>
      <c r="AT72" s="853"/>
      <c r="AU72" s="853" t="s">
        <v>603</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589</v>
      </c>
      <c r="C73" s="896"/>
      <c r="D73" s="896"/>
      <c r="E73" s="896"/>
      <c r="F73" s="896"/>
      <c r="G73" s="896"/>
      <c r="H73" s="896"/>
      <c r="I73" s="896"/>
      <c r="J73" s="896"/>
      <c r="K73" s="896"/>
      <c r="L73" s="896"/>
      <c r="M73" s="896"/>
      <c r="N73" s="896"/>
      <c r="O73" s="896"/>
      <c r="P73" s="897"/>
      <c r="Q73" s="898">
        <v>552</v>
      </c>
      <c r="R73" s="853"/>
      <c r="S73" s="853"/>
      <c r="T73" s="853"/>
      <c r="U73" s="853"/>
      <c r="V73" s="853">
        <v>550</v>
      </c>
      <c r="W73" s="853"/>
      <c r="X73" s="853"/>
      <c r="Y73" s="853"/>
      <c r="Z73" s="853"/>
      <c r="AA73" s="853">
        <v>2</v>
      </c>
      <c r="AB73" s="853"/>
      <c r="AC73" s="853"/>
      <c r="AD73" s="853"/>
      <c r="AE73" s="853"/>
      <c r="AF73" s="853">
        <v>2</v>
      </c>
      <c r="AG73" s="853"/>
      <c r="AH73" s="853"/>
      <c r="AI73" s="853"/>
      <c r="AJ73" s="853"/>
      <c r="AK73" s="853" t="s">
        <v>611</v>
      </c>
      <c r="AL73" s="853"/>
      <c r="AM73" s="853"/>
      <c r="AN73" s="853"/>
      <c r="AO73" s="853"/>
      <c r="AP73" s="853" t="s">
        <v>603</v>
      </c>
      <c r="AQ73" s="853"/>
      <c r="AR73" s="853"/>
      <c r="AS73" s="853"/>
      <c r="AT73" s="853"/>
      <c r="AU73" s="853" t="s">
        <v>603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590</v>
      </c>
      <c r="C74" s="896"/>
      <c r="D74" s="896"/>
      <c r="E74" s="896"/>
      <c r="F74" s="896"/>
      <c r="G74" s="896"/>
      <c r="H74" s="896"/>
      <c r="I74" s="896"/>
      <c r="J74" s="896"/>
      <c r="K74" s="896"/>
      <c r="L74" s="896"/>
      <c r="M74" s="896"/>
      <c r="N74" s="896"/>
      <c r="O74" s="896"/>
      <c r="P74" s="897"/>
      <c r="Q74" s="898">
        <v>51</v>
      </c>
      <c r="R74" s="853"/>
      <c r="S74" s="853"/>
      <c r="T74" s="853"/>
      <c r="U74" s="853"/>
      <c r="V74" s="853">
        <v>41</v>
      </c>
      <c r="W74" s="853"/>
      <c r="X74" s="853"/>
      <c r="Y74" s="853"/>
      <c r="Z74" s="853"/>
      <c r="AA74" s="853">
        <v>9</v>
      </c>
      <c r="AB74" s="853"/>
      <c r="AC74" s="853"/>
      <c r="AD74" s="853"/>
      <c r="AE74" s="853"/>
      <c r="AF74" s="853">
        <v>9</v>
      </c>
      <c r="AG74" s="853"/>
      <c r="AH74" s="853"/>
      <c r="AI74" s="853"/>
      <c r="AJ74" s="853"/>
      <c r="AK74" s="853" t="s">
        <v>611</v>
      </c>
      <c r="AL74" s="853"/>
      <c r="AM74" s="853"/>
      <c r="AN74" s="853"/>
      <c r="AO74" s="853"/>
      <c r="AP74" s="853" t="s">
        <v>603</v>
      </c>
      <c r="AQ74" s="853"/>
      <c r="AR74" s="853"/>
      <c r="AS74" s="853"/>
      <c r="AT74" s="853"/>
      <c r="AU74" s="853" t="s">
        <v>603</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591</v>
      </c>
      <c r="C75" s="896"/>
      <c r="D75" s="896"/>
      <c r="E75" s="896"/>
      <c r="F75" s="896"/>
      <c r="G75" s="896"/>
      <c r="H75" s="896"/>
      <c r="I75" s="896"/>
      <c r="J75" s="896"/>
      <c r="K75" s="896"/>
      <c r="L75" s="896"/>
      <c r="M75" s="896"/>
      <c r="N75" s="896"/>
      <c r="O75" s="896"/>
      <c r="P75" s="897"/>
      <c r="Q75" s="901">
        <v>18</v>
      </c>
      <c r="R75" s="902"/>
      <c r="S75" s="902"/>
      <c r="T75" s="902"/>
      <c r="U75" s="852"/>
      <c r="V75" s="903">
        <v>14</v>
      </c>
      <c r="W75" s="902"/>
      <c r="X75" s="902"/>
      <c r="Y75" s="902"/>
      <c r="Z75" s="852"/>
      <c r="AA75" s="903">
        <v>4</v>
      </c>
      <c r="AB75" s="902"/>
      <c r="AC75" s="902"/>
      <c r="AD75" s="902"/>
      <c r="AE75" s="852"/>
      <c r="AF75" s="903">
        <v>4</v>
      </c>
      <c r="AG75" s="902"/>
      <c r="AH75" s="902"/>
      <c r="AI75" s="902"/>
      <c r="AJ75" s="852"/>
      <c r="AK75" s="903" t="s">
        <v>611</v>
      </c>
      <c r="AL75" s="902"/>
      <c r="AM75" s="902"/>
      <c r="AN75" s="902"/>
      <c r="AO75" s="852"/>
      <c r="AP75" s="903" t="s">
        <v>603</v>
      </c>
      <c r="AQ75" s="902"/>
      <c r="AR75" s="902"/>
      <c r="AS75" s="902"/>
      <c r="AT75" s="852"/>
      <c r="AU75" s="903" t="s">
        <v>603</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592</v>
      </c>
      <c r="C76" s="896"/>
      <c r="D76" s="896"/>
      <c r="E76" s="896"/>
      <c r="F76" s="896"/>
      <c r="G76" s="896"/>
      <c r="H76" s="896"/>
      <c r="I76" s="896"/>
      <c r="J76" s="896"/>
      <c r="K76" s="896"/>
      <c r="L76" s="896"/>
      <c r="M76" s="896"/>
      <c r="N76" s="896"/>
      <c r="O76" s="896"/>
      <c r="P76" s="897"/>
      <c r="Q76" s="901">
        <v>0</v>
      </c>
      <c r="R76" s="902"/>
      <c r="S76" s="902"/>
      <c r="T76" s="902"/>
      <c r="U76" s="852"/>
      <c r="V76" s="903">
        <v>0</v>
      </c>
      <c r="W76" s="902"/>
      <c r="X76" s="902"/>
      <c r="Y76" s="902"/>
      <c r="Z76" s="852"/>
      <c r="AA76" s="903">
        <v>0</v>
      </c>
      <c r="AB76" s="902"/>
      <c r="AC76" s="902"/>
      <c r="AD76" s="902"/>
      <c r="AE76" s="852"/>
      <c r="AF76" s="903">
        <v>0</v>
      </c>
      <c r="AG76" s="902"/>
      <c r="AH76" s="902"/>
      <c r="AI76" s="902"/>
      <c r="AJ76" s="852"/>
      <c r="AK76" s="903" t="s">
        <v>611</v>
      </c>
      <c r="AL76" s="902"/>
      <c r="AM76" s="902"/>
      <c r="AN76" s="902"/>
      <c r="AO76" s="852"/>
      <c r="AP76" s="903" t="s">
        <v>603</v>
      </c>
      <c r="AQ76" s="902"/>
      <c r="AR76" s="902"/>
      <c r="AS76" s="902"/>
      <c r="AT76" s="852"/>
      <c r="AU76" s="903" t="s">
        <v>603</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593</v>
      </c>
      <c r="C77" s="896"/>
      <c r="D77" s="896"/>
      <c r="E77" s="896"/>
      <c r="F77" s="896"/>
      <c r="G77" s="896"/>
      <c r="H77" s="896"/>
      <c r="I77" s="896"/>
      <c r="J77" s="896"/>
      <c r="K77" s="896"/>
      <c r="L77" s="896"/>
      <c r="M77" s="896"/>
      <c r="N77" s="896"/>
      <c r="O77" s="896"/>
      <c r="P77" s="897"/>
      <c r="Q77" s="901">
        <v>49</v>
      </c>
      <c r="R77" s="902"/>
      <c r="S77" s="902"/>
      <c r="T77" s="902"/>
      <c r="U77" s="852"/>
      <c r="V77" s="903">
        <v>49</v>
      </c>
      <c r="W77" s="902"/>
      <c r="X77" s="902"/>
      <c r="Y77" s="902"/>
      <c r="Z77" s="852"/>
      <c r="AA77" s="903">
        <v>0</v>
      </c>
      <c r="AB77" s="902"/>
      <c r="AC77" s="902"/>
      <c r="AD77" s="902"/>
      <c r="AE77" s="852"/>
      <c r="AF77" s="903">
        <v>0</v>
      </c>
      <c r="AG77" s="902"/>
      <c r="AH77" s="902"/>
      <c r="AI77" s="902"/>
      <c r="AJ77" s="852"/>
      <c r="AK77" s="903" t="s">
        <v>611</v>
      </c>
      <c r="AL77" s="902"/>
      <c r="AM77" s="902"/>
      <c r="AN77" s="902"/>
      <c r="AO77" s="852"/>
      <c r="AP77" s="903" t="s">
        <v>603</v>
      </c>
      <c r="AQ77" s="902"/>
      <c r="AR77" s="902"/>
      <c r="AS77" s="902"/>
      <c r="AT77" s="852"/>
      <c r="AU77" s="903" t="s">
        <v>603</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594</v>
      </c>
      <c r="C78" s="896"/>
      <c r="D78" s="896"/>
      <c r="E78" s="896"/>
      <c r="F78" s="896"/>
      <c r="G78" s="896"/>
      <c r="H78" s="896"/>
      <c r="I78" s="896"/>
      <c r="J78" s="896"/>
      <c r="K78" s="896"/>
      <c r="L78" s="896"/>
      <c r="M78" s="896"/>
      <c r="N78" s="896"/>
      <c r="O78" s="896"/>
      <c r="P78" s="897"/>
      <c r="Q78" s="898">
        <v>221</v>
      </c>
      <c r="R78" s="853"/>
      <c r="S78" s="853"/>
      <c r="T78" s="853"/>
      <c r="U78" s="853"/>
      <c r="V78" s="853">
        <v>214</v>
      </c>
      <c r="W78" s="853"/>
      <c r="X78" s="853"/>
      <c r="Y78" s="853"/>
      <c r="Z78" s="853"/>
      <c r="AA78" s="853">
        <v>7</v>
      </c>
      <c r="AB78" s="853"/>
      <c r="AC78" s="853"/>
      <c r="AD78" s="853"/>
      <c r="AE78" s="853"/>
      <c r="AF78" s="853">
        <v>7</v>
      </c>
      <c r="AG78" s="853"/>
      <c r="AH78" s="853"/>
      <c r="AI78" s="853"/>
      <c r="AJ78" s="853"/>
      <c r="AK78" s="853" t="s">
        <v>611</v>
      </c>
      <c r="AL78" s="853"/>
      <c r="AM78" s="853"/>
      <c r="AN78" s="853"/>
      <c r="AO78" s="853"/>
      <c r="AP78" s="853">
        <v>297</v>
      </c>
      <c r="AQ78" s="853"/>
      <c r="AR78" s="853"/>
      <c r="AS78" s="853"/>
      <c r="AT78" s="853"/>
      <c r="AU78" s="853">
        <v>51</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595</v>
      </c>
      <c r="C79" s="896"/>
      <c r="D79" s="896"/>
      <c r="E79" s="896"/>
      <c r="F79" s="896"/>
      <c r="G79" s="896"/>
      <c r="H79" s="896"/>
      <c r="I79" s="896"/>
      <c r="J79" s="896"/>
      <c r="K79" s="896"/>
      <c r="L79" s="896"/>
      <c r="M79" s="896"/>
      <c r="N79" s="896"/>
      <c r="O79" s="896"/>
      <c r="P79" s="897"/>
      <c r="Q79" s="898">
        <v>260</v>
      </c>
      <c r="R79" s="853"/>
      <c r="S79" s="853"/>
      <c r="T79" s="853"/>
      <c r="U79" s="853"/>
      <c r="V79" s="853">
        <v>251</v>
      </c>
      <c r="W79" s="853"/>
      <c r="X79" s="853"/>
      <c r="Y79" s="853"/>
      <c r="Z79" s="853"/>
      <c r="AA79" s="853">
        <v>9</v>
      </c>
      <c r="AB79" s="853"/>
      <c r="AC79" s="853"/>
      <c r="AD79" s="853"/>
      <c r="AE79" s="853"/>
      <c r="AF79" s="853">
        <v>9</v>
      </c>
      <c r="AG79" s="853"/>
      <c r="AH79" s="853"/>
      <c r="AI79" s="853"/>
      <c r="AJ79" s="853"/>
      <c r="AK79" s="853" t="s">
        <v>617</v>
      </c>
      <c r="AL79" s="853"/>
      <c r="AM79" s="853"/>
      <c r="AN79" s="853"/>
      <c r="AO79" s="853"/>
      <c r="AP79" s="853">
        <v>267</v>
      </c>
      <c r="AQ79" s="853"/>
      <c r="AR79" s="853"/>
      <c r="AS79" s="853"/>
      <c r="AT79" s="853"/>
      <c r="AU79" s="853">
        <v>37</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596</v>
      </c>
      <c r="C80" s="896"/>
      <c r="D80" s="896"/>
      <c r="E80" s="896"/>
      <c r="F80" s="896"/>
      <c r="G80" s="896"/>
      <c r="H80" s="896"/>
      <c r="I80" s="896"/>
      <c r="J80" s="896"/>
      <c r="K80" s="896"/>
      <c r="L80" s="896"/>
      <c r="M80" s="896"/>
      <c r="N80" s="896"/>
      <c r="O80" s="896"/>
      <c r="P80" s="897"/>
      <c r="Q80" s="898">
        <v>562</v>
      </c>
      <c r="R80" s="853"/>
      <c r="S80" s="853"/>
      <c r="T80" s="853"/>
      <c r="U80" s="853"/>
      <c r="V80" s="853">
        <v>512</v>
      </c>
      <c r="W80" s="853"/>
      <c r="X80" s="853"/>
      <c r="Y80" s="853"/>
      <c r="Z80" s="853"/>
      <c r="AA80" s="853">
        <v>50</v>
      </c>
      <c r="AB80" s="853"/>
      <c r="AC80" s="853"/>
      <c r="AD80" s="853"/>
      <c r="AE80" s="853"/>
      <c r="AF80" s="853">
        <v>50</v>
      </c>
      <c r="AG80" s="853"/>
      <c r="AH80" s="853"/>
      <c r="AI80" s="853"/>
      <c r="AJ80" s="853"/>
      <c r="AK80" s="853" t="s">
        <v>617</v>
      </c>
      <c r="AL80" s="853"/>
      <c r="AM80" s="853"/>
      <c r="AN80" s="853"/>
      <c r="AO80" s="853"/>
      <c r="AP80" s="853" t="s">
        <v>603</v>
      </c>
      <c r="AQ80" s="853"/>
      <c r="AR80" s="853"/>
      <c r="AS80" s="853"/>
      <c r="AT80" s="853"/>
      <c r="AU80" s="853" t="s">
        <v>603</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t="s">
        <v>597</v>
      </c>
      <c r="C81" s="896"/>
      <c r="D81" s="896"/>
      <c r="E81" s="896"/>
      <c r="F81" s="896"/>
      <c r="G81" s="896"/>
      <c r="H81" s="896"/>
      <c r="I81" s="896"/>
      <c r="J81" s="896"/>
      <c r="K81" s="896"/>
      <c r="L81" s="896"/>
      <c r="M81" s="896"/>
      <c r="N81" s="896"/>
      <c r="O81" s="896"/>
      <c r="P81" s="897"/>
      <c r="Q81" s="898">
        <v>607</v>
      </c>
      <c r="R81" s="853"/>
      <c r="S81" s="853"/>
      <c r="T81" s="853"/>
      <c r="U81" s="853"/>
      <c r="V81" s="853">
        <v>442</v>
      </c>
      <c r="W81" s="853"/>
      <c r="X81" s="853"/>
      <c r="Y81" s="853"/>
      <c r="Z81" s="853"/>
      <c r="AA81" s="853">
        <v>165</v>
      </c>
      <c r="AB81" s="853"/>
      <c r="AC81" s="853"/>
      <c r="AD81" s="853"/>
      <c r="AE81" s="853"/>
      <c r="AF81" s="853">
        <v>55</v>
      </c>
      <c r="AG81" s="853"/>
      <c r="AH81" s="853"/>
      <c r="AI81" s="853"/>
      <c r="AJ81" s="853"/>
      <c r="AK81" s="853" t="s">
        <v>611</v>
      </c>
      <c r="AL81" s="853"/>
      <c r="AM81" s="853"/>
      <c r="AN81" s="853"/>
      <c r="AO81" s="853"/>
      <c r="AP81" s="853">
        <v>70</v>
      </c>
      <c r="AQ81" s="853"/>
      <c r="AR81" s="853"/>
      <c r="AS81" s="853"/>
      <c r="AT81" s="853"/>
      <c r="AU81" s="853">
        <v>70</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t="s">
        <v>598</v>
      </c>
      <c r="C82" s="896"/>
      <c r="D82" s="896"/>
      <c r="E82" s="896"/>
      <c r="F82" s="896"/>
      <c r="G82" s="896"/>
      <c r="H82" s="896"/>
      <c r="I82" s="896"/>
      <c r="J82" s="896"/>
      <c r="K82" s="896"/>
      <c r="L82" s="896"/>
      <c r="M82" s="896"/>
      <c r="N82" s="896"/>
      <c r="O82" s="896"/>
      <c r="P82" s="897"/>
      <c r="Q82" s="898">
        <v>1615</v>
      </c>
      <c r="R82" s="853"/>
      <c r="S82" s="853"/>
      <c r="T82" s="853"/>
      <c r="U82" s="853"/>
      <c r="V82" s="853">
        <v>1598</v>
      </c>
      <c r="W82" s="853"/>
      <c r="X82" s="853"/>
      <c r="Y82" s="853"/>
      <c r="Z82" s="853"/>
      <c r="AA82" s="853">
        <v>17</v>
      </c>
      <c r="AB82" s="853"/>
      <c r="AC82" s="853"/>
      <c r="AD82" s="853"/>
      <c r="AE82" s="853"/>
      <c r="AF82" s="853">
        <v>17</v>
      </c>
      <c r="AG82" s="853"/>
      <c r="AH82" s="853"/>
      <c r="AI82" s="853"/>
      <c r="AJ82" s="853"/>
      <c r="AK82" s="853" t="s">
        <v>611</v>
      </c>
      <c r="AL82" s="853"/>
      <c r="AM82" s="853"/>
      <c r="AN82" s="853"/>
      <c r="AO82" s="853"/>
      <c r="AP82" s="853">
        <v>787</v>
      </c>
      <c r="AQ82" s="853"/>
      <c r="AR82" s="853"/>
      <c r="AS82" s="853"/>
      <c r="AT82" s="853"/>
      <c r="AU82" s="853">
        <v>540</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t="s">
        <v>599</v>
      </c>
      <c r="C83" s="896"/>
      <c r="D83" s="896"/>
      <c r="E83" s="896"/>
      <c r="F83" s="896"/>
      <c r="G83" s="896"/>
      <c r="H83" s="896"/>
      <c r="I83" s="896"/>
      <c r="J83" s="896"/>
      <c r="K83" s="896"/>
      <c r="L83" s="896"/>
      <c r="M83" s="896"/>
      <c r="N83" s="896"/>
      <c r="O83" s="896"/>
      <c r="P83" s="897"/>
      <c r="Q83" s="898">
        <v>9</v>
      </c>
      <c r="R83" s="853"/>
      <c r="S83" s="853"/>
      <c r="T83" s="853"/>
      <c r="U83" s="853"/>
      <c r="V83" s="853">
        <v>6</v>
      </c>
      <c r="W83" s="853"/>
      <c r="X83" s="853"/>
      <c r="Y83" s="853"/>
      <c r="Z83" s="853"/>
      <c r="AA83" s="853">
        <v>3</v>
      </c>
      <c r="AB83" s="853"/>
      <c r="AC83" s="853"/>
      <c r="AD83" s="853"/>
      <c r="AE83" s="853"/>
      <c r="AF83" s="853">
        <v>3</v>
      </c>
      <c r="AG83" s="853"/>
      <c r="AH83" s="853"/>
      <c r="AI83" s="853"/>
      <c r="AJ83" s="853"/>
      <c r="AK83" s="853" t="s">
        <v>611</v>
      </c>
      <c r="AL83" s="853"/>
      <c r="AM83" s="853"/>
      <c r="AN83" s="853"/>
      <c r="AO83" s="853"/>
      <c r="AP83" s="853" t="s">
        <v>603</v>
      </c>
      <c r="AQ83" s="853"/>
      <c r="AR83" s="853"/>
      <c r="AS83" s="853"/>
      <c r="AT83" s="853"/>
      <c r="AU83" s="853" t="s">
        <v>603</v>
      </c>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t="s">
        <v>600</v>
      </c>
      <c r="C84" s="896"/>
      <c r="D84" s="896"/>
      <c r="E84" s="896"/>
      <c r="F84" s="896"/>
      <c r="G84" s="896"/>
      <c r="H84" s="896"/>
      <c r="I84" s="896"/>
      <c r="J84" s="896"/>
      <c r="K84" s="896"/>
      <c r="L84" s="896"/>
      <c r="M84" s="896"/>
      <c r="N84" s="896"/>
      <c r="O84" s="896"/>
      <c r="P84" s="897"/>
      <c r="Q84" s="898">
        <v>164</v>
      </c>
      <c r="R84" s="853"/>
      <c r="S84" s="853"/>
      <c r="T84" s="853"/>
      <c r="U84" s="853"/>
      <c r="V84" s="853">
        <v>104</v>
      </c>
      <c r="W84" s="853"/>
      <c r="X84" s="853"/>
      <c r="Y84" s="853"/>
      <c r="Z84" s="853"/>
      <c r="AA84" s="853">
        <v>60</v>
      </c>
      <c r="AB84" s="853"/>
      <c r="AC84" s="853"/>
      <c r="AD84" s="853"/>
      <c r="AE84" s="853"/>
      <c r="AF84" s="853">
        <v>60</v>
      </c>
      <c r="AG84" s="853"/>
      <c r="AH84" s="853"/>
      <c r="AI84" s="853"/>
      <c r="AJ84" s="853"/>
      <c r="AK84" s="853" t="s">
        <v>611</v>
      </c>
      <c r="AL84" s="853"/>
      <c r="AM84" s="853"/>
      <c r="AN84" s="853"/>
      <c r="AO84" s="853"/>
      <c r="AP84" s="853" t="s">
        <v>603</v>
      </c>
      <c r="AQ84" s="853"/>
      <c r="AR84" s="853"/>
      <c r="AS84" s="853"/>
      <c r="AT84" s="853"/>
      <c r="AU84" s="853" t="s">
        <v>603</v>
      </c>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t="s">
        <v>601</v>
      </c>
      <c r="C85" s="896"/>
      <c r="D85" s="896"/>
      <c r="E85" s="896"/>
      <c r="F85" s="896"/>
      <c r="G85" s="896"/>
      <c r="H85" s="896"/>
      <c r="I85" s="896"/>
      <c r="J85" s="896"/>
      <c r="K85" s="896"/>
      <c r="L85" s="896"/>
      <c r="M85" s="896"/>
      <c r="N85" s="896"/>
      <c r="O85" s="896"/>
      <c r="P85" s="897"/>
      <c r="Q85" s="898">
        <v>189</v>
      </c>
      <c r="R85" s="853"/>
      <c r="S85" s="853"/>
      <c r="T85" s="853"/>
      <c r="U85" s="853"/>
      <c r="V85" s="853">
        <v>182</v>
      </c>
      <c r="W85" s="853"/>
      <c r="X85" s="853"/>
      <c r="Y85" s="853"/>
      <c r="Z85" s="853"/>
      <c r="AA85" s="853">
        <v>6</v>
      </c>
      <c r="AB85" s="853"/>
      <c r="AC85" s="853"/>
      <c r="AD85" s="853"/>
      <c r="AE85" s="853"/>
      <c r="AF85" s="853">
        <v>6</v>
      </c>
      <c r="AG85" s="853"/>
      <c r="AH85" s="853"/>
      <c r="AI85" s="853"/>
      <c r="AJ85" s="853"/>
      <c r="AK85" s="853" t="s">
        <v>611</v>
      </c>
      <c r="AL85" s="853"/>
      <c r="AM85" s="853"/>
      <c r="AN85" s="853"/>
      <c r="AO85" s="853"/>
      <c r="AP85" s="853" t="s">
        <v>603</v>
      </c>
      <c r="AQ85" s="853"/>
      <c r="AR85" s="853"/>
      <c r="AS85" s="853"/>
      <c r="AT85" s="853"/>
      <c r="AU85" s="853" t="s">
        <v>603</v>
      </c>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t="s">
        <v>602</v>
      </c>
      <c r="C86" s="896"/>
      <c r="D86" s="896"/>
      <c r="E86" s="896"/>
      <c r="F86" s="896"/>
      <c r="G86" s="896"/>
      <c r="H86" s="896"/>
      <c r="I86" s="896"/>
      <c r="J86" s="896"/>
      <c r="K86" s="896"/>
      <c r="L86" s="896"/>
      <c r="M86" s="896"/>
      <c r="N86" s="896"/>
      <c r="O86" s="896"/>
      <c r="P86" s="897"/>
      <c r="Q86" s="898">
        <v>213845</v>
      </c>
      <c r="R86" s="853"/>
      <c r="S86" s="853"/>
      <c r="T86" s="853"/>
      <c r="U86" s="853"/>
      <c r="V86" s="853">
        <v>205252</v>
      </c>
      <c r="W86" s="853"/>
      <c r="X86" s="853"/>
      <c r="Y86" s="853"/>
      <c r="Z86" s="853"/>
      <c r="AA86" s="853">
        <v>8593</v>
      </c>
      <c r="AB86" s="853"/>
      <c r="AC86" s="853"/>
      <c r="AD86" s="853"/>
      <c r="AE86" s="853"/>
      <c r="AF86" s="853">
        <v>8593</v>
      </c>
      <c r="AG86" s="853"/>
      <c r="AH86" s="853"/>
      <c r="AI86" s="853"/>
      <c r="AJ86" s="853"/>
      <c r="AK86" s="853" t="s">
        <v>611</v>
      </c>
      <c r="AL86" s="853"/>
      <c r="AM86" s="853"/>
      <c r="AN86" s="853"/>
      <c r="AO86" s="853"/>
      <c r="AP86" s="853" t="s">
        <v>603</v>
      </c>
      <c r="AQ86" s="853"/>
      <c r="AR86" s="853"/>
      <c r="AS86" s="853"/>
      <c r="AT86" s="853"/>
      <c r="AU86" s="853" t="s">
        <v>603</v>
      </c>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378</v>
      </c>
      <c r="B88" s="812" t="s">
        <v>420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9474</v>
      </c>
      <c r="AG88" s="864"/>
      <c r="AH88" s="864"/>
      <c r="AI88" s="864"/>
      <c r="AJ88" s="864"/>
      <c r="AK88" s="861"/>
      <c r="AL88" s="861"/>
      <c r="AM88" s="861"/>
      <c r="AN88" s="861"/>
      <c r="AO88" s="861"/>
      <c r="AP88" s="864">
        <v>1421</v>
      </c>
      <c r="AQ88" s="864"/>
      <c r="AR88" s="864"/>
      <c r="AS88" s="864"/>
      <c r="AT88" s="864"/>
      <c r="AU88" s="864">
        <v>698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421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156</v>
      </c>
      <c r="CS102" s="872"/>
      <c r="CT102" s="872"/>
      <c r="CU102" s="872"/>
      <c r="CV102" s="915"/>
      <c r="CW102" s="914" t="s">
        <v>611</v>
      </c>
      <c r="CX102" s="872"/>
      <c r="CY102" s="872"/>
      <c r="CZ102" s="872"/>
      <c r="DA102" s="915"/>
      <c r="DB102" s="914" t="s">
        <v>611</v>
      </c>
      <c r="DC102" s="872"/>
      <c r="DD102" s="872"/>
      <c r="DE102" s="872"/>
      <c r="DF102" s="915"/>
      <c r="DG102" s="914" t="s">
        <v>611</v>
      </c>
      <c r="DH102" s="872"/>
      <c r="DI102" s="872"/>
      <c r="DJ102" s="872"/>
      <c r="DK102" s="915"/>
      <c r="DL102" s="914" t="s">
        <v>611</v>
      </c>
      <c r="DM102" s="872"/>
      <c r="DN102" s="872"/>
      <c r="DO102" s="872"/>
      <c r="DP102" s="915"/>
      <c r="DQ102" s="914" t="s">
        <v>611</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429</v>
      </c>
      <c r="AB109" s="917"/>
      <c r="AC109" s="917"/>
      <c r="AD109" s="917"/>
      <c r="AE109" s="918"/>
      <c r="AF109" s="916" t="s">
        <v>297</v>
      </c>
      <c r="AG109" s="917"/>
      <c r="AH109" s="917"/>
      <c r="AI109" s="917"/>
      <c r="AJ109" s="918"/>
      <c r="AK109" s="916" t="s">
        <v>296</v>
      </c>
      <c r="AL109" s="917"/>
      <c r="AM109" s="917"/>
      <c r="AN109" s="917"/>
      <c r="AO109" s="918"/>
      <c r="AP109" s="916" t="s">
        <v>430</v>
      </c>
      <c r="AQ109" s="917"/>
      <c r="AR109" s="917"/>
      <c r="AS109" s="917"/>
      <c r="AT109" s="919"/>
      <c r="AU109" s="936" t="s">
        <v>428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429</v>
      </c>
      <c r="BR109" s="917"/>
      <c r="BS109" s="917"/>
      <c r="BT109" s="917"/>
      <c r="BU109" s="918"/>
      <c r="BV109" s="916" t="s">
        <v>297</v>
      </c>
      <c r="BW109" s="917"/>
      <c r="BX109" s="917"/>
      <c r="BY109" s="917"/>
      <c r="BZ109" s="918"/>
      <c r="CA109" s="916" t="s">
        <v>296</v>
      </c>
      <c r="CB109" s="917"/>
      <c r="CC109" s="917"/>
      <c r="CD109" s="917"/>
      <c r="CE109" s="918"/>
      <c r="CF109" s="937" t="s">
        <v>430</v>
      </c>
      <c r="CG109" s="937"/>
      <c r="CH109" s="937"/>
      <c r="CI109" s="937"/>
      <c r="CJ109" s="937"/>
      <c r="CK109" s="916" t="s">
        <v>431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429</v>
      </c>
      <c r="DH109" s="917"/>
      <c r="DI109" s="917"/>
      <c r="DJ109" s="917"/>
      <c r="DK109" s="918"/>
      <c r="DL109" s="916" t="s">
        <v>297</v>
      </c>
      <c r="DM109" s="917"/>
      <c r="DN109" s="917"/>
      <c r="DO109" s="917"/>
      <c r="DP109" s="918"/>
      <c r="DQ109" s="916" t="s">
        <v>296</v>
      </c>
      <c r="DR109" s="917"/>
      <c r="DS109" s="917"/>
      <c r="DT109" s="917"/>
      <c r="DU109" s="918"/>
      <c r="DV109" s="916" t="s">
        <v>430</v>
      </c>
      <c r="DW109" s="917"/>
      <c r="DX109" s="917"/>
      <c r="DY109" s="917"/>
      <c r="DZ109" s="919"/>
    </row>
    <row r="110" spans="1:131" s="226" customFormat="1" ht="26.25" customHeight="1" x14ac:dyDescent="0.15">
      <c r="A110" s="920" t="s">
        <v>432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1772003</v>
      </c>
      <c r="AB110" s="924"/>
      <c r="AC110" s="924"/>
      <c r="AD110" s="924"/>
      <c r="AE110" s="925"/>
      <c r="AF110" s="926">
        <v>1704030</v>
      </c>
      <c r="AG110" s="924"/>
      <c r="AH110" s="924"/>
      <c r="AI110" s="924"/>
      <c r="AJ110" s="925"/>
      <c r="AK110" s="926">
        <v>1711386</v>
      </c>
      <c r="AL110" s="924"/>
      <c r="AM110" s="924"/>
      <c r="AN110" s="924"/>
      <c r="AO110" s="925"/>
      <c r="AP110" s="927">
        <v>19.2</v>
      </c>
      <c r="AQ110" s="928"/>
      <c r="AR110" s="928"/>
      <c r="AS110" s="928"/>
      <c r="AT110" s="929"/>
      <c r="AU110" s="930" t="s">
        <v>67</v>
      </c>
      <c r="AV110" s="931"/>
      <c r="AW110" s="931"/>
      <c r="AX110" s="931"/>
      <c r="AY110" s="931"/>
      <c r="AZ110" s="972" t="s">
        <v>433</v>
      </c>
      <c r="BA110" s="921"/>
      <c r="BB110" s="921"/>
      <c r="BC110" s="921"/>
      <c r="BD110" s="921"/>
      <c r="BE110" s="921"/>
      <c r="BF110" s="921"/>
      <c r="BG110" s="921"/>
      <c r="BH110" s="921"/>
      <c r="BI110" s="921"/>
      <c r="BJ110" s="921"/>
      <c r="BK110" s="921"/>
      <c r="BL110" s="921"/>
      <c r="BM110" s="921"/>
      <c r="BN110" s="921"/>
      <c r="BO110" s="921"/>
      <c r="BP110" s="922"/>
      <c r="BQ110" s="958">
        <v>20670749</v>
      </c>
      <c r="BR110" s="959"/>
      <c r="BS110" s="959"/>
      <c r="BT110" s="959"/>
      <c r="BU110" s="959"/>
      <c r="BV110" s="959">
        <v>21739465</v>
      </c>
      <c r="BW110" s="959"/>
      <c r="BX110" s="959"/>
      <c r="BY110" s="959"/>
      <c r="BZ110" s="959"/>
      <c r="CA110" s="959">
        <v>22245157</v>
      </c>
      <c r="CB110" s="959"/>
      <c r="CC110" s="959"/>
      <c r="CD110" s="959"/>
      <c r="CE110" s="959"/>
      <c r="CF110" s="973">
        <v>250.1</v>
      </c>
      <c r="CG110" s="974"/>
      <c r="CH110" s="974"/>
      <c r="CI110" s="974"/>
      <c r="CJ110" s="974"/>
      <c r="CK110" s="975" t="s">
        <v>434</v>
      </c>
      <c r="CL110" s="976"/>
      <c r="CM110" s="955" t="s">
        <v>435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436</v>
      </c>
      <c r="DH110" s="959"/>
      <c r="DI110" s="959"/>
      <c r="DJ110" s="959"/>
      <c r="DK110" s="959"/>
      <c r="DL110" s="959" t="s">
        <v>437</v>
      </c>
      <c r="DM110" s="959"/>
      <c r="DN110" s="959"/>
      <c r="DO110" s="959"/>
      <c r="DP110" s="959"/>
      <c r="DQ110" s="959" t="s">
        <v>436</v>
      </c>
      <c r="DR110" s="959"/>
      <c r="DS110" s="959"/>
      <c r="DT110" s="959"/>
      <c r="DU110" s="959"/>
      <c r="DV110" s="960" t="s">
        <v>438</v>
      </c>
      <c r="DW110" s="960"/>
      <c r="DX110" s="960"/>
      <c r="DY110" s="960"/>
      <c r="DZ110" s="961"/>
    </row>
    <row r="111" spans="1:131" s="226" customFormat="1" ht="26.25" customHeight="1" x14ac:dyDescent="0.15">
      <c r="A111" s="962" t="s">
        <v>439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438</v>
      </c>
      <c r="AB111" s="966"/>
      <c r="AC111" s="966"/>
      <c r="AD111" s="966"/>
      <c r="AE111" s="967"/>
      <c r="AF111" s="968" t="s">
        <v>440</v>
      </c>
      <c r="AG111" s="966"/>
      <c r="AH111" s="966"/>
      <c r="AI111" s="966"/>
      <c r="AJ111" s="967"/>
      <c r="AK111" s="968" t="s">
        <v>441</v>
      </c>
      <c r="AL111" s="966"/>
      <c r="AM111" s="966"/>
      <c r="AN111" s="966"/>
      <c r="AO111" s="967"/>
      <c r="AP111" s="969" t="s">
        <v>437</v>
      </c>
      <c r="AQ111" s="970"/>
      <c r="AR111" s="970"/>
      <c r="AS111" s="970"/>
      <c r="AT111" s="971"/>
      <c r="AU111" s="932"/>
      <c r="AV111" s="933"/>
      <c r="AW111" s="933"/>
      <c r="AX111" s="933"/>
      <c r="AY111" s="933"/>
      <c r="AZ111" s="981" t="s">
        <v>442</v>
      </c>
      <c r="BA111" s="982"/>
      <c r="BB111" s="982"/>
      <c r="BC111" s="982"/>
      <c r="BD111" s="982"/>
      <c r="BE111" s="982"/>
      <c r="BF111" s="982"/>
      <c r="BG111" s="982"/>
      <c r="BH111" s="982"/>
      <c r="BI111" s="982"/>
      <c r="BJ111" s="982"/>
      <c r="BK111" s="982"/>
      <c r="BL111" s="982"/>
      <c r="BM111" s="982"/>
      <c r="BN111" s="982"/>
      <c r="BO111" s="982"/>
      <c r="BP111" s="983"/>
      <c r="BQ111" s="951">
        <v>15269</v>
      </c>
      <c r="BR111" s="952"/>
      <c r="BS111" s="952"/>
      <c r="BT111" s="952"/>
      <c r="BU111" s="952"/>
      <c r="BV111" s="952" t="s">
        <v>436</v>
      </c>
      <c r="BW111" s="952"/>
      <c r="BX111" s="952"/>
      <c r="BY111" s="952"/>
      <c r="BZ111" s="952"/>
      <c r="CA111" s="952" t="s">
        <v>441</v>
      </c>
      <c r="CB111" s="952"/>
      <c r="CC111" s="952"/>
      <c r="CD111" s="952"/>
      <c r="CE111" s="952"/>
      <c r="CF111" s="946" t="s">
        <v>443</v>
      </c>
      <c r="CG111" s="947"/>
      <c r="CH111" s="947"/>
      <c r="CI111" s="947"/>
      <c r="CJ111" s="947"/>
      <c r="CK111" s="977"/>
      <c r="CL111" s="978"/>
      <c r="CM111" s="948" t="s">
        <v>444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438</v>
      </c>
      <c r="DH111" s="952"/>
      <c r="DI111" s="952"/>
      <c r="DJ111" s="952"/>
      <c r="DK111" s="952"/>
      <c r="DL111" s="952" t="s">
        <v>441</v>
      </c>
      <c r="DM111" s="952"/>
      <c r="DN111" s="952"/>
      <c r="DO111" s="952"/>
      <c r="DP111" s="952"/>
      <c r="DQ111" s="952" t="s">
        <v>436</v>
      </c>
      <c r="DR111" s="952"/>
      <c r="DS111" s="952"/>
      <c r="DT111" s="952"/>
      <c r="DU111" s="952"/>
      <c r="DV111" s="953" t="s">
        <v>441</v>
      </c>
      <c r="DW111" s="953"/>
      <c r="DX111" s="953"/>
      <c r="DY111" s="953"/>
      <c r="DZ111" s="954"/>
    </row>
    <row r="112" spans="1:131" s="226" customFormat="1" ht="26.25" customHeight="1" x14ac:dyDescent="0.15">
      <c r="A112" s="984" t="s">
        <v>445</v>
      </c>
      <c r="B112" s="985"/>
      <c r="C112" s="982" t="s">
        <v>446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441</v>
      </c>
      <c r="AB112" s="991"/>
      <c r="AC112" s="991"/>
      <c r="AD112" s="991"/>
      <c r="AE112" s="992"/>
      <c r="AF112" s="993" t="s">
        <v>441</v>
      </c>
      <c r="AG112" s="991"/>
      <c r="AH112" s="991"/>
      <c r="AI112" s="991"/>
      <c r="AJ112" s="992"/>
      <c r="AK112" s="993" t="s">
        <v>438</v>
      </c>
      <c r="AL112" s="991"/>
      <c r="AM112" s="991"/>
      <c r="AN112" s="991"/>
      <c r="AO112" s="992"/>
      <c r="AP112" s="994" t="s">
        <v>438</v>
      </c>
      <c r="AQ112" s="995"/>
      <c r="AR112" s="995"/>
      <c r="AS112" s="995"/>
      <c r="AT112" s="996"/>
      <c r="AU112" s="932"/>
      <c r="AV112" s="933"/>
      <c r="AW112" s="933"/>
      <c r="AX112" s="933"/>
      <c r="AY112" s="933"/>
      <c r="AZ112" s="981" t="s">
        <v>447</v>
      </c>
      <c r="BA112" s="982"/>
      <c r="BB112" s="982"/>
      <c r="BC112" s="982"/>
      <c r="BD112" s="982"/>
      <c r="BE112" s="982"/>
      <c r="BF112" s="982"/>
      <c r="BG112" s="982"/>
      <c r="BH112" s="982"/>
      <c r="BI112" s="982"/>
      <c r="BJ112" s="982"/>
      <c r="BK112" s="982"/>
      <c r="BL112" s="982"/>
      <c r="BM112" s="982"/>
      <c r="BN112" s="982"/>
      <c r="BO112" s="982"/>
      <c r="BP112" s="983"/>
      <c r="BQ112" s="951">
        <v>6897133</v>
      </c>
      <c r="BR112" s="952"/>
      <c r="BS112" s="952"/>
      <c r="BT112" s="952"/>
      <c r="BU112" s="952"/>
      <c r="BV112" s="952">
        <v>6852360</v>
      </c>
      <c r="BW112" s="952"/>
      <c r="BX112" s="952"/>
      <c r="BY112" s="952"/>
      <c r="BZ112" s="952"/>
      <c r="CA112" s="952">
        <v>5975561</v>
      </c>
      <c r="CB112" s="952"/>
      <c r="CC112" s="952"/>
      <c r="CD112" s="952"/>
      <c r="CE112" s="952"/>
      <c r="CF112" s="946">
        <v>67.2</v>
      </c>
      <c r="CG112" s="947"/>
      <c r="CH112" s="947"/>
      <c r="CI112" s="947"/>
      <c r="CJ112" s="947"/>
      <c r="CK112" s="977"/>
      <c r="CL112" s="978"/>
      <c r="CM112" s="948" t="s">
        <v>448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438</v>
      </c>
      <c r="DH112" s="952"/>
      <c r="DI112" s="952"/>
      <c r="DJ112" s="952"/>
      <c r="DK112" s="952"/>
      <c r="DL112" s="952" t="s">
        <v>449</v>
      </c>
      <c r="DM112" s="952"/>
      <c r="DN112" s="952"/>
      <c r="DO112" s="952"/>
      <c r="DP112" s="952"/>
      <c r="DQ112" s="952" t="s">
        <v>438</v>
      </c>
      <c r="DR112" s="952"/>
      <c r="DS112" s="952"/>
      <c r="DT112" s="952"/>
      <c r="DU112" s="952"/>
      <c r="DV112" s="953" t="s">
        <v>437</v>
      </c>
      <c r="DW112" s="953"/>
      <c r="DX112" s="953"/>
      <c r="DY112" s="953"/>
      <c r="DZ112" s="954"/>
    </row>
    <row r="113" spans="1:130" s="226" customFormat="1" ht="26.25" customHeight="1" x14ac:dyDescent="0.15">
      <c r="A113" s="986"/>
      <c r="B113" s="987"/>
      <c r="C113" s="982" t="s">
        <v>450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530420</v>
      </c>
      <c r="AB113" s="966"/>
      <c r="AC113" s="966"/>
      <c r="AD113" s="966"/>
      <c r="AE113" s="967"/>
      <c r="AF113" s="968">
        <v>573819</v>
      </c>
      <c r="AG113" s="966"/>
      <c r="AH113" s="966"/>
      <c r="AI113" s="966"/>
      <c r="AJ113" s="967"/>
      <c r="AK113" s="968">
        <v>624138</v>
      </c>
      <c r="AL113" s="966"/>
      <c r="AM113" s="966"/>
      <c r="AN113" s="966"/>
      <c r="AO113" s="967"/>
      <c r="AP113" s="969">
        <v>7</v>
      </c>
      <c r="AQ113" s="970"/>
      <c r="AR113" s="970"/>
      <c r="AS113" s="970"/>
      <c r="AT113" s="971"/>
      <c r="AU113" s="932"/>
      <c r="AV113" s="933"/>
      <c r="AW113" s="933"/>
      <c r="AX113" s="933"/>
      <c r="AY113" s="933"/>
      <c r="AZ113" s="981" t="s">
        <v>451</v>
      </c>
      <c r="BA113" s="982"/>
      <c r="BB113" s="982"/>
      <c r="BC113" s="982"/>
      <c r="BD113" s="982"/>
      <c r="BE113" s="982"/>
      <c r="BF113" s="982"/>
      <c r="BG113" s="982"/>
      <c r="BH113" s="982"/>
      <c r="BI113" s="982"/>
      <c r="BJ113" s="982"/>
      <c r="BK113" s="982"/>
      <c r="BL113" s="982"/>
      <c r="BM113" s="982"/>
      <c r="BN113" s="982"/>
      <c r="BO113" s="982"/>
      <c r="BP113" s="983"/>
      <c r="BQ113" s="951">
        <v>798328</v>
      </c>
      <c r="BR113" s="952"/>
      <c r="BS113" s="952"/>
      <c r="BT113" s="952"/>
      <c r="BU113" s="952"/>
      <c r="BV113" s="952">
        <v>714144</v>
      </c>
      <c r="BW113" s="952"/>
      <c r="BX113" s="952"/>
      <c r="BY113" s="952"/>
      <c r="BZ113" s="952"/>
      <c r="CA113" s="952">
        <v>697792</v>
      </c>
      <c r="CB113" s="952"/>
      <c r="CC113" s="952"/>
      <c r="CD113" s="952"/>
      <c r="CE113" s="952"/>
      <c r="CF113" s="946">
        <v>7.8</v>
      </c>
      <c r="CG113" s="947"/>
      <c r="CH113" s="947"/>
      <c r="CI113" s="947"/>
      <c r="CJ113" s="947"/>
      <c r="CK113" s="977"/>
      <c r="CL113" s="978"/>
      <c r="CM113" s="948" t="s">
        <v>452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438</v>
      </c>
      <c r="DH113" s="991"/>
      <c r="DI113" s="991"/>
      <c r="DJ113" s="991"/>
      <c r="DK113" s="992"/>
      <c r="DL113" s="993" t="s">
        <v>438</v>
      </c>
      <c r="DM113" s="991"/>
      <c r="DN113" s="991"/>
      <c r="DO113" s="991"/>
      <c r="DP113" s="992"/>
      <c r="DQ113" s="993" t="s">
        <v>438</v>
      </c>
      <c r="DR113" s="991"/>
      <c r="DS113" s="991"/>
      <c r="DT113" s="991"/>
      <c r="DU113" s="992"/>
      <c r="DV113" s="994" t="s">
        <v>436</v>
      </c>
      <c r="DW113" s="995"/>
      <c r="DX113" s="995"/>
      <c r="DY113" s="995"/>
      <c r="DZ113" s="996"/>
    </row>
    <row r="114" spans="1:130" s="226" customFormat="1" ht="26.25" customHeight="1" x14ac:dyDescent="0.15">
      <c r="A114" s="986"/>
      <c r="B114" s="987"/>
      <c r="C114" s="982" t="s">
        <v>453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91009</v>
      </c>
      <c r="AB114" s="991"/>
      <c r="AC114" s="991"/>
      <c r="AD114" s="991"/>
      <c r="AE114" s="992"/>
      <c r="AF114" s="993">
        <v>101974</v>
      </c>
      <c r="AG114" s="991"/>
      <c r="AH114" s="991"/>
      <c r="AI114" s="991"/>
      <c r="AJ114" s="992"/>
      <c r="AK114" s="993">
        <v>108334</v>
      </c>
      <c r="AL114" s="991"/>
      <c r="AM114" s="991"/>
      <c r="AN114" s="991"/>
      <c r="AO114" s="992"/>
      <c r="AP114" s="994">
        <v>1.2</v>
      </c>
      <c r="AQ114" s="995"/>
      <c r="AR114" s="995"/>
      <c r="AS114" s="995"/>
      <c r="AT114" s="996"/>
      <c r="AU114" s="932"/>
      <c r="AV114" s="933"/>
      <c r="AW114" s="933"/>
      <c r="AX114" s="933"/>
      <c r="AY114" s="933"/>
      <c r="AZ114" s="981" t="s">
        <v>454</v>
      </c>
      <c r="BA114" s="982"/>
      <c r="BB114" s="982"/>
      <c r="BC114" s="982"/>
      <c r="BD114" s="982"/>
      <c r="BE114" s="982"/>
      <c r="BF114" s="982"/>
      <c r="BG114" s="982"/>
      <c r="BH114" s="982"/>
      <c r="BI114" s="982"/>
      <c r="BJ114" s="982"/>
      <c r="BK114" s="982"/>
      <c r="BL114" s="982"/>
      <c r="BM114" s="982"/>
      <c r="BN114" s="982"/>
      <c r="BO114" s="982"/>
      <c r="BP114" s="983"/>
      <c r="BQ114" s="951">
        <v>2261373</v>
      </c>
      <c r="BR114" s="952"/>
      <c r="BS114" s="952"/>
      <c r="BT114" s="952"/>
      <c r="BU114" s="952"/>
      <c r="BV114" s="952">
        <v>2156245</v>
      </c>
      <c r="BW114" s="952"/>
      <c r="BX114" s="952"/>
      <c r="BY114" s="952"/>
      <c r="BZ114" s="952"/>
      <c r="CA114" s="952">
        <v>1891102</v>
      </c>
      <c r="CB114" s="952"/>
      <c r="CC114" s="952"/>
      <c r="CD114" s="952"/>
      <c r="CE114" s="952"/>
      <c r="CF114" s="946">
        <v>21.3</v>
      </c>
      <c r="CG114" s="947"/>
      <c r="CH114" s="947"/>
      <c r="CI114" s="947"/>
      <c r="CJ114" s="947"/>
      <c r="CK114" s="977"/>
      <c r="CL114" s="978"/>
      <c r="CM114" s="948" t="s">
        <v>455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441</v>
      </c>
      <c r="DH114" s="991"/>
      <c r="DI114" s="991"/>
      <c r="DJ114" s="991"/>
      <c r="DK114" s="992"/>
      <c r="DL114" s="993" t="s">
        <v>441</v>
      </c>
      <c r="DM114" s="991"/>
      <c r="DN114" s="991"/>
      <c r="DO114" s="991"/>
      <c r="DP114" s="992"/>
      <c r="DQ114" s="993" t="s">
        <v>436</v>
      </c>
      <c r="DR114" s="991"/>
      <c r="DS114" s="991"/>
      <c r="DT114" s="991"/>
      <c r="DU114" s="992"/>
      <c r="DV114" s="994" t="s">
        <v>437</v>
      </c>
      <c r="DW114" s="995"/>
      <c r="DX114" s="995"/>
      <c r="DY114" s="995"/>
      <c r="DZ114" s="996"/>
    </row>
    <row r="115" spans="1:130" s="226" customFormat="1" ht="26.25" customHeight="1" x14ac:dyDescent="0.15">
      <c r="A115" s="986"/>
      <c r="B115" s="987"/>
      <c r="C115" s="982" t="s">
        <v>456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22967</v>
      </c>
      <c r="AB115" s="966"/>
      <c r="AC115" s="966"/>
      <c r="AD115" s="966"/>
      <c r="AE115" s="967"/>
      <c r="AF115" s="968">
        <v>22175</v>
      </c>
      <c r="AG115" s="966"/>
      <c r="AH115" s="966"/>
      <c r="AI115" s="966"/>
      <c r="AJ115" s="967"/>
      <c r="AK115" s="968">
        <v>6632</v>
      </c>
      <c r="AL115" s="966"/>
      <c r="AM115" s="966"/>
      <c r="AN115" s="966"/>
      <c r="AO115" s="967"/>
      <c r="AP115" s="969">
        <v>0.1</v>
      </c>
      <c r="AQ115" s="970"/>
      <c r="AR115" s="970"/>
      <c r="AS115" s="970"/>
      <c r="AT115" s="971"/>
      <c r="AU115" s="932"/>
      <c r="AV115" s="933"/>
      <c r="AW115" s="933"/>
      <c r="AX115" s="933"/>
      <c r="AY115" s="933"/>
      <c r="AZ115" s="981" t="s">
        <v>457</v>
      </c>
      <c r="BA115" s="982"/>
      <c r="BB115" s="982"/>
      <c r="BC115" s="982"/>
      <c r="BD115" s="982"/>
      <c r="BE115" s="982"/>
      <c r="BF115" s="982"/>
      <c r="BG115" s="982"/>
      <c r="BH115" s="982"/>
      <c r="BI115" s="982"/>
      <c r="BJ115" s="982"/>
      <c r="BK115" s="982"/>
      <c r="BL115" s="982"/>
      <c r="BM115" s="982"/>
      <c r="BN115" s="982"/>
      <c r="BO115" s="982"/>
      <c r="BP115" s="983"/>
      <c r="BQ115" s="951" t="s">
        <v>441</v>
      </c>
      <c r="BR115" s="952"/>
      <c r="BS115" s="952"/>
      <c r="BT115" s="952"/>
      <c r="BU115" s="952"/>
      <c r="BV115" s="952" t="s">
        <v>449</v>
      </c>
      <c r="BW115" s="952"/>
      <c r="BX115" s="952"/>
      <c r="BY115" s="952"/>
      <c r="BZ115" s="952"/>
      <c r="CA115" s="952" t="s">
        <v>436</v>
      </c>
      <c r="CB115" s="952"/>
      <c r="CC115" s="952"/>
      <c r="CD115" s="952"/>
      <c r="CE115" s="952"/>
      <c r="CF115" s="946" t="s">
        <v>438</v>
      </c>
      <c r="CG115" s="947"/>
      <c r="CH115" s="947"/>
      <c r="CI115" s="947"/>
      <c r="CJ115" s="947"/>
      <c r="CK115" s="977"/>
      <c r="CL115" s="978"/>
      <c r="CM115" s="981"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441</v>
      </c>
      <c r="DH115" s="991"/>
      <c r="DI115" s="991"/>
      <c r="DJ115" s="991"/>
      <c r="DK115" s="992"/>
      <c r="DL115" s="993" t="s">
        <v>438</v>
      </c>
      <c r="DM115" s="991"/>
      <c r="DN115" s="991"/>
      <c r="DO115" s="991"/>
      <c r="DP115" s="992"/>
      <c r="DQ115" s="993" t="s">
        <v>437</v>
      </c>
      <c r="DR115" s="991"/>
      <c r="DS115" s="991"/>
      <c r="DT115" s="991"/>
      <c r="DU115" s="992"/>
      <c r="DV115" s="994" t="s">
        <v>438</v>
      </c>
      <c r="DW115" s="995"/>
      <c r="DX115" s="995"/>
      <c r="DY115" s="995"/>
      <c r="DZ115" s="996"/>
    </row>
    <row r="116" spans="1:130" s="226" customFormat="1" ht="26.25" customHeight="1" x14ac:dyDescent="0.15">
      <c r="A116" s="988"/>
      <c r="B116" s="989"/>
      <c r="C116" s="997" t="s">
        <v>459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436</v>
      </c>
      <c r="AB116" s="991"/>
      <c r="AC116" s="991"/>
      <c r="AD116" s="991"/>
      <c r="AE116" s="992"/>
      <c r="AF116" s="993" t="s">
        <v>438</v>
      </c>
      <c r="AG116" s="991"/>
      <c r="AH116" s="991"/>
      <c r="AI116" s="991"/>
      <c r="AJ116" s="992"/>
      <c r="AK116" s="993" t="s">
        <v>438</v>
      </c>
      <c r="AL116" s="991"/>
      <c r="AM116" s="991"/>
      <c r="AN116" s="991"/>
      <c r="AO116" s="992"/>
      <c r="AP116" s="994" t="s">
        <v>441</v>
      </c>
      <c r="AQ116" s="995"/>
      <c r="AR116" s="995"/>
      <c r="AS116" s="995"/>
      <c r="AT116" s="996"/>
      <c r="AU116" s="932"/>
      <c r="AV116" s="933"/>
      <c r="AW116" s="933"/>
      <c r="AX116" s="933"/>
      <c r="AY116" s="933"/>
      <c r="AZ116" s="999" t="s">
        <v>460</v>
      </c>
      <c r="BA116" s="1000"/>
      <c r="BB116" s="1000"/>
      <c r="BC116" s="1000"/>
      <c r="BD116" s="1000"/>
      <c r="BE116" s="1000"/>
      <c r="BF116" s="1000"/>
      <c r="BG116" s="1000"/>
      <c r="BH116" s="1000"/>
      <c r="BI116" s="1000"/>
      <c r="BJ116" s="1000"/>
      <c r="BK116" s="1000"/>
      <c r="BL116" s="1000"/>
      <c r="BM116" s="1000"/>
      <c r="BN116" s="1000"/>
      <c r="BO116" s="1000"/>
      <c r="BP116" s="1001"/>
      <c r="BQ116" s="951" t="s">
        <v>438</v>
      </c>
      <c r="BR116" s="952"/>
      <c r="BS116" s="952"/>
      <c r="BT116" s="952"/>
      <c r="BU116" s="952"/>
      <c r="BV116" s="952" t="s">
        <v>437</v>
      </c>
      <c r="BW116" s="952"/>
      <c r="BX116" s="952"/>
      <c r="BY116" s="952"/>
      <c r="BZ116" s="952"/>
      <c r="CA116" s="952" t="s">
        <v>436</v>
      </c>
      <c r="CB116" s="952"/>
      <c r="CC116" s="952"/>
      <c r="CD116" s="952"/>
      <c r="CE116" s="952"/>
      <c r="CF116" s="946" t="s">
        <v>438</v>
      </c>
      <c r="CG116" s="947"/>
      <c r="CH116" s="947"/>
      <c r="CI116" s="947"/>
      <c r="CJ116" s="947"/>
      <c r="CK116" s="977"/>
      <c r="CL116" s="978"/>
      <c r="CM116" s="948" t="s">
        <v>461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15269</v>
      </c>
      <c r="DH116" s="991"/>
      <c r="DI116" s="991"/>
      <c r="DJ116" s="991"/>
      <c r="DK116" s="992"/>
      <c r="DL116" s="993" t="s">
        <v>436</v>
      </c>
      <c r="DM116" s="991"/>
      <c r="DN116" s="991"/>
      <c r="DO116" s="991"/>
      <c r="DP116" s="992"/>
      <c r="DQ116" s="993" t="s">
        <v>438</v>
      </c>
      <c r="DR116" s="991"/>
      <c r="DS116" s="991"/>
      <c r="DT116" s="991"/>
      <c r="DU116" s="992"/>
      <c r="DV116" s="994" t="s">
        <v>441</v>
      </c>
      <c r="DW116" s="995"/>
      <c r="DX116" s="995"/>
      <c r="DY116" s="995"/>
      <c r="DZ116" s="996"/>
    </row>
    <row r="117" spans="1:130" s="226" customFormat="1" ht="26.25" customHeight="1" x14ac:dyDescent="0.15">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462</v>
      </c>
      <c r="Z117" s="918"/>
      <c r="AA117" s="1008">
        <v>2416399</v>
      </c>
      <c r="AB117" s="1009"/>
      <c r="AC117" s="1009"/>
      <c r="AD117" s="1009"/>
      <c r="AE117" s="1010"/>
      <c r="AF117" s="1011">
        <v>2401998</v>
      </c>
      <c r="AG117" s="1009"/>
      <c r="AH117" s="1009"/>
      <c r="AI117" s="1009"/>
      <c r="AJ117" s="1010"/>
      <c r="AK117" s="1011">
        <v>2450490</v>
      </c>
      <c r="AL117" s="1009"/>
      <c r="AM117" s="1009"/>
      <c r="AN117" s="1009"/>
      <c r="AO117" s="1010"/>
      <c r="AP117" s="1012"/>
      <c r="AQ117" s="1013"/>
      <c r="AR117" s="1013"/>
      <c r="AS117" s="1013"/>
      <c r="AT117" s="1014"/>
      <c r="AU117" s="932"/>
      <c r="AV117" s="933"/>
      <c r="AW117" s="933"/>
      <c r="AX117" s="933"/>
      <c r="AY117" s="933"/>
      <c r="AZ117" s="999" t="s">
        <v>463</v>
      </c>
      <c r="BA117" s="1000"/>
      <c r="BB117" s="1000"/>
      <c r="BC117" s="1000"/>
      <c r="BD117" s="1000"/>
      <c r="BE117" s="1000"/>
      <c r="BF117" s="1000"/>
      <c r="BG117" s="1000"/>
      <c r="BH117" s="1000"/>
      <c r="BI117" s="1000"/>
      <c r="BJ117" s="1000"/>
      <c r="BK117" s="1000"/>
      <c r="BL117" s="1000"/>
      <c r="BM117" s="1000"/>
      <c r="BN117" s="1000"/>
      <c r="BO117" s="1000"/>
      <c r="BP117" s="1001"/>
      <c r="BQ117" s="951" t="s">
        <v>438</v>
      </c>
      <c r="BR117" s="952"/>
      <c r="BS117" s="952"/>
      <c r="BT117" s="952"/>
      <c r="BU117" s="952"/>
      <c r="BV117" s="952" t="s">
        <v>464</v>
      </c>
      <c r="BW117" s="952"/>
      <c r="BX117" s="952"/>
      <c r="BY117" s="952"/>
      <c r="BZ117" s="952"/>
      <c r="CA117" s="952" t="s">
        <v>443</v>
      </c>
      <c r="CB117" s="952"/>
      <c r="CC117" s="952"/>
      <c r="CD117" s="952"/>
      <c r="CE117" s="952"/>
      <c r="CF117" s="946" t="s">
        <v>437</v>
      </c>
      <c r="CG117" s="947"/>
      <c r="CH117" s="947"/>
      <c r="CI117" s="947"/>
      <c r="CJ117" s="947"/>
      <c r="CK117" s="977"/>
      <c r="CL117" s="978"/>
      <c r="CM117" s="948" t="s">
        <v>465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441</v>
      </c>
      <c r="DH117" s="991"/>
      <c r="DI117" s="991"/>
      <c r="DJ117" s="991"/>
      <c r="DK117" s="992"/>
      <c r="DL117" s="993" t="s">
        <v>438</v>
      </c>
      <c r="DM117" s="991"/>
      <c r="DN117" s="991"/>
      <c r="DO117" s="991"/>
      <c r="DP117" s="992"/>
      <c r="DQ117" s="993" t="s">
        <v>449</v>
      </c>
      <c r="DR117" s="991"/>
      <c r="DS117" s="991"/>
      <c r="DT117" s="991"/>
      <c r="DU117" s="992"/>
      <c r="DV117" s="994" t="s">
        <v>464</v>
      </c>
      <c r="DW117" s="995"/>
      <c r="DX117" s="995"/>
      <c r="DY117" s="995"/>
      <c r="DZ117" s="996"/>
    </row>
    <row r="118" spans="1:130" s="226" customFormat="1" ht="26.25" customHeight="1" x14ac:dyDescent="0.15">
      <c r="A118" s="936" t="s">
        <v>431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429</v>
      </c>
      <c r="AB118" s="917"/>
      <c r="AC118" s="917"/>
      <c r="AD118" s="917"/>
      <c r="AE118" s="918"/>
      <c r="AF118" s="916" t="s">
        <v>297</v>
      </c>
      <c r="AG118" s="917"/>
      <c r="AH118" s="917"/>
      <c r="AI118" s="917"/>
      <c r="AJ118" s="918"/>
      <c r="AK118" s="916" t="s">
        <v>296</v>
      </c>
      <c r="AL118" s="917"/>
      <c r="AM118" s="917"/>
      <c r="AN118" s="917"/>
      <c r="AO118" s="918"/>
      <c r="AP118" s="1003" t="s">
        <v>430</v>
      </c>
      <c r="AQ118" s="1004"/>
      <c r="AR118" s="1004"/>
      <c r="AS118" s="1004"/>
      <c r="AT118" s="1005"/>
      <c r="AU118" s="932"/>
      <c r="AV118" s="933"/>
      <c r="AW118" s="933"/>
      <c r="AX118" s="933"/>
      <c r="AY118" s="933"/>
      <c r="AZ118" s="1006" t="s">
        <v>466</v>
      </c>
      <c r="BA118" s="997"/>
      <c r="BB118" s="997"/>
      <c r="BC118" s="997"/>
      <c r="BD118" s="997"/>
      <c r="BE118" s="997"/>
      <c r="BF118" s="997"/>
      <c r="BG118" s="997"/>
      <c r="BH118" s="997"/>
      <c r="BI118" s="997"/>
      <c r="BJ118" s="997"/>
      <c r="BK118" s="997"/>
      <c r="BL118" s="997"/>
      <c r="BM118" s="997"/>
      <c r="BN118" s="997"/>
      <c r="BO118" s="997"/>
      <c r="BP118" s="998"/>
      <c r="BQ118" s="1029" t="s">
        <v>437</v>
      </c>
      <c r="BR118" s="1030"/>
      <c r="BS118" s="1030"/>
      <c r="BT118" s="1030"/>
      <c r="BU118" s="1030"/>
      <c r="BV118" s="1030" t="s">
        <v>437</v>
      </c>
      <c r="BW118" s="1030"/>
      <c r="BX118" s="1030"/>
      <c r="BY118" s="1030"/>
      <c r="BZ118" s="1030"/>
      <c r="CA118" s="1030" t="s">
        <v>438</v>
      </c>
      <c r="CB118" s="1030"/>
      <c r="CC118" s="1030"/>
      <c r="CD118" s="1030"/>
      <c r="CE118" s="1030"/>
      <c r="CF118" s="946" t="s">
        <v>443</v>
      </c>
      <c r="CG118" s="947"/>
      <c r="CH118" s="947"/>
      <c r="CI118" s="947"/>
      <c r="CJ118" s="947"/>
      <c r="CK118" s="977"/>
      <c r="CL118" s="978"/>
      <c r="CM118" s="948" t="s">
        <v>467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438</v>
      </c>
      <c r="DH118" s="991"/>
      <c r="DI118" s="991"/>
      <c r="DJ118" s="991"/>
      <c r="DK118" s="992"/>
      <c r="DL118" s="993" t="s">
        <v>441</v>
      </c>
      <c r="DM118" s="991"/>
      <c r="DN118" s="991"/>
      <c r="DO118" s="991"/>
      <c r="DP118" s="992"/>
      <c r="DQ118" s="993" t="s">
        <v>438</v>
      </c>
      <c r="DR118" s="991"/>
      <c r="DS118" s="991"/>
      <c r="DT118" s="991"/>
      <c r="DU118" s="992"/>
      <c r="DV118" s="994" t="s">
        <v>438</v>
      </c>
      <c r="DW118" s="995"/>
      <c r="DX118" s="995"/>
      <c r="DY118" s="995"/>
      <c r="DZ118" s="996"/>
    </row>
    <row r="119" spans="1:130" s="226" customFormat="1" ht="26.25" customHeight="1" x14ac:dyDescent="0.15">
      <c r="A119" s="1090" t="s">
        <v>434</v>
      </c>
      <c r="B119" s="976"/>
      <c r="C119" s="955" t="s">
        <v>435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443</v>
      </c>
      <c r="AB119" s="924"/>
      <c r="AC119" s="924"/>
      <c r="AD119" s="924"/>
      <c r="AE119" s="925"/>
      <c r="AF119" s="926" t="s">
        <v>443</v>
      </c>
      <c r="AG119" s="924"/>
      <c r="AH119" s="924"/>
      <c r="AI119" s="924"/>
      <c r="AJ119" s="925"/>
      <c r="AK119" s="926" t="s">
        <v>438</v>
      </c>
      <c r="AL119" s="924"/>
      <c r="AM119" s="924"/>
      <c r="AN119" s="924"/>
      <c r="AO119" s="925"/>
      <c r="AP119" s="927" t="s">
        <v>449</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468</v>
      </c>
      <c r="BP119" s="1038"/>
      <c r="BQ119" s="1029">
        <v>30642852</v>
      </c>
      <c r="BR119" s="1030"/>
      <c r="BS119" s="1030"/>
      <c r="BT119" s="1030"/>
      <c r="BU119" s="1030"/>
      <c r="BV119" s="1030">
        <v>31462214</v>
      </c>
      <c r="BW119" s="1030"/>
      <c r="BX119" s="1030"/>
      <c r="BY119" s="1030"/>
      <c r="BZ119" s="1030"/>
      <c r="CA119" s="1030">
        <v>30809612</v>
      </c>
      <c r="CB119" s="1030"/>
      <c r="CC119" s="1030"/>
      <c r="CD119" s="1030"/>
      <c r="CE119" s="1030"/>
      <c r="CF119" s="1031"/>
      <c r="CG119" s="1032"/>
      <c r="CH119" s="1032"/>
      <c r="CI119" s="1032"/>
      <c r="CJ119" s="1033"/>
      <c r="CK119" s="979"/>
      <c r="CL119" s="980"/>
      <c r="CM119" s="1034" t="s">
        <v>469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436</v>
      </c>
      <c r="DH119" s="1016"/>
      <c r="DI119" s="1016"/>
      <c r="DJ119" s="1016"/>
      <c r="DK119" s="1017"/>
      <c r="DL119" s="1015" t="s">
        <v>437</v>
      </c>
      <c r="DM119" s="1016"/>
      <c r="DN119" s="1016"/>
      <c r="DO119" s="1016"/>
      <c r="DP119" s="1017"/>
      <c r="DQ119" s="1015" t="s">
        <v>441</v>
      </c>
      <c r="DR119" s="1016"/>
      <c r="DS119" s="1016"/>
      <c r="DT119" s="1016"/>
      <c r="DU119" s="1017"/>
      <c r="DV119" s="1018" t="s">
        <v>437</v>
      </c>
      <c r="DW119" s="1019"/>
      <c r="DX119" s="1019"/>
      <c r="DY119" s="1019"/>
      <c r="DZ119" s="1020"/>
    </row>
    <row r="120" spans="1:130" s="226" customFormat="1" ht="26.25" customHeight="1" x14ac:dyDescent="0.15">
      <c r="A120" s="1091"/>
      <c r="B120" s="978"/>
      <c r="C120" s="948" t="s">
        <v>444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436</v>
      </c>
      <c r="AB120" s="991"/>
      <c r="AC120" s="991"/>
      <c r="AD120" s="991"/>
      <c r="AE120" s="992"/>
      <c r="AF120" s="993" t="s">
        <v>437</v>
      </c>
      <c r="AG120" s="991"/>
      <c r="AH120" s="991"/>
      <c r="AI120" s="991"/>
      <c r="AJ120" s="992"/>
      <c r="AK120" s="993" t="s">
        <v>437</v>
      </c>
      <c r="AL120" s="991"/>
      <c r="AM120" s="991"/>
      <c r="AN120" s="991"/>
      <c r="AO120" s="992"/>
      <c r="AP120" s="994" t="s">
        <v>441</v>
      </c>
      <c r="AQ120" s="995"/>
      <c r="AR120" s="995"/>
      <c r="AS120" s="995"/>
      <c r="AT120" s="996"/>
      <c r="AU120" s="1021" t="s">
        <v>470</v>
      </c>
      <c r="AV120" s="1022"/>
      <c r="AW120" s="1022"/>
      <c r="AX120" s="1022"/>
      <c r="AY120" s="1023"/>
      <c r="AZ120" s="972" t="s">
        <v>471</v>
      </c>
      <c r="BA120" s="921"/>
      <c r="BB120" s="921"/>
      <c r="BC120" s="921"/>
      <c r="BD120" s="921"/>
      <c r="BE120" s="921"/>
      <c r="BF120" s="921"/>
      <c r="BG120" s="921"/>
      <c r="BH120" s="921"/>
      <c r="BI120" s="921"/>
      <c r="BJ120" s="921"/>
      <c r="BK120" s="921"/>
      <c r="BL120" s="921"/>
      <c r="BM120" s="921"/>
      <c r="BN120" s="921"/>
      <c r="BO120" s="921"/>
      <c r="BP120" s="922"/>
      <c r="BQ120" s="958">
        <v>4417844</v>
      </c>
      <c r="BR120" s="959"/>
      <c r="BS120" s="959"/>
      <c r="BT120" s="959"/>
      <c r="BU120" s="959"/>
      <c r="BV120" s="959">
        <v>4043591</v>
      </c>
      <c r="BW120" s="959"/>
      <c r="BX120" s="959"/>
      <c r="BY120" s="959"/>
      <c r="BZ120" s="959"/>
      <c r="CA120" s="959">
        <v>3933460</v>
      </c>
      <c r="CB120" s="959"/>
      <c r="CC120" s="959"/>
      <c r="CD120" s="959"/>
      <c r="CE120" s="959"/>
      <c r="CF120" s="973">
        <v>44.2</v>
      </c>
      <c r="CG120" s="974"/>
      <c r="CH120" s="974"/>
      <c r="CI120" s="974"/>
      <c r="CJ120" s="974"/>
      <c r="CK120" s="1039" t="s">
        <v>472</v>
      </c>
      <c r="CL120" s="1040"/>
      <c r="CM120" s="1040"/>
      <c r="CN120" s="1040"/>
      <c r="CO120" s="1041"/>
      <c r="CP120" s="1047" t="s">
        <v>473</v>
      </c>
      <c r="CQ120" s="1048"/>
      <c r="CR120" s="1048"/>
      <c r="CS120" s="1048"/>
      <c r="CT120" s="1048"/>
      <c r="CU120" s="1048"/>
      <c r="CV120" s="1048"/>
      <c r="CW120" s="1048"/>
      <c r="CX120" s="1048"/>
      <c r="CY120" s="1048"/>
      <c r="CZ120" s="1048"/>
      <c r="DA120" s="1048"/>
      <c r="DB120" s="1048"/>
      <c r="DC120" s="1048"/>
      <c r="DD120" s="1048"/>
      <c r="DE120" s="1048"/>
      <c r="DF120" s="1049"/>
      <c r="DG120" s="958">
        <v>5055857</v>
      </c>
      <c r="DH120" s="959"/>
      <c r="DI120" s="959"/>
      <c r="DJ120" s="959"/>
      <c r="DK120" s="959"/>
      <c r="DL120" s="959">
        <v>4930613</v>
      </c>
      <c r="DM120" s="959"/>
      <c r="DN120" s="959"/>
      <c r="DO120" s="959"/>
      <c r="DP120" s="959"/>
      <c r="DQ120" s="959">
        <v>5021100</v>
      </c>
      <c r="DR120" s="959"/>
      <c r="DS120" s="959"/>
      <c r="DT120" s="959"/>
      <c r="DU120" s="959"/>
      <c r="DV120" s="960">
        <v>56.5</v>
      </c>
      <c r="DW120" s="960"/>
      <c r="DX120" s="960"/>
      <c r="DY120" s="960"/>
      <c r="DZ120" s="961"/>
    </row>
    <row r="121" spans="1:130" s="226" customFormat="1" ht="26.25" customHeight="1" x14ac:dyDescent="0.15">
      <c r="A121" s="1091"/>
      <c r="B121" s="978"/>
      <c r="C121" s="999" t="s">
        <v>474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443</v>
      </c>
      <c r="AB121" s="991"/>
      <c r="AC121" s="991"/>
      <c r="AD121" s="991"/>
      <c r="AE121" s="992"/>
      <c r="AF121" s="993" t="s">
        <v>438</v>
      </c>
      <c r="AG121" s="991"/>
      <c r="AH121" s="991"/>
      <c r="AI121" s="991"/>
      <c r="AJ121" s="992"/>
      <c r="AK121" s="993" t="s">
        <v>443</v>
      </c>
      <c r="AL121" s="991"/>
      <c r="AM121" s="991"/>
      <c r="AN121" s="991"/>
      <c r="AO121" s="992"/>
      <c r="AP121" s="994" t="s">
        <v>437</v>
      </c>
      <c r="AQ121" s="995"/>
      <c r="AR121" s="995"/>
      <c r="AS121" s="995"/>
      <c r="AT121" s="996"/>
      <c r="AU121" s="1024"/>
      <c r="AV121" s="1025"/>
      <c r="AW121" s="1025"/>
      <c r="AX121" s="1025"/>
      <c r="AY121" s="1026"/>
      <c r="AZ121" s="981" t="s">
        <v>475</v>
      </c>
      <c r="BA121" s="982"/>
      <c r="BB121" s="982"/>
      <c r="BC121" s="982"/>
      <c r="BD121" s="982"/>
      <c r="BE121" s="982"/>
      <c r="BF121" s="982"/>
      <c r="BG121" s="982"/>
      <c r="BH121" s="982"/>
      <c r="BI121" s="982"/>
      <c r="BJ121" s="982"/>
      <c r="BK121" s="982"/>
      <c r="BL121" s="982"/>
      <c r="BM121" s="982"/>
      <c r="BN121" s="982"/>
      <c r="BO121" s="982"/>
      <c r="BP121" s="983"/>
      <c r="BQ121" s="951">
        <v>2576</v>
      </c>
      <c r="BR121" s="952"/>
      <c r="BS121" s="952"/>
      <c r="BT121" s="952"/>
      <c r="BU121" s="952"/>
      <c r="BV121" s="952">
        <v>186948</v>
      </c>
      <c r="BW121" s="952"/>
      <c r="BX121" s="952"/>
      <c r="BY121" s="952"/>
      <c r="BZ121" s="952"/>
      <c r="CA121" s="952">
        <v>176009</v>
      </c>
      <c r="CB121" s="952"/>
      <c r="CC121" s="952"/>
      <c r="CD121" s="952"/>
      <c r="CE121" s="952"/>
      <c r="CF121" s="946">
        <v>2</v>
      </c>
      <c r="CG121" s="947"/>
      <c r="CH121" s="947"/>
      <c r="CI121" s="947"/>
      <c r="CJ121" s="947"/>
      <c r="CK121" s="1042"/>
      <c r="CL121" s="1043"/>
      <c r="CM121" s="1043"/>
      <c r="CN121" s="1043"/>
      <c r="CO121" s="1044"/>
      <c r="CP121" s="1052" t="s">
        <v>476</v>
      </c>
      <c r="CQ121" s="1053"/>
      <c r="CR121" s="1053"/>
      <c r="CS121" s="1053"/>
      <c r="CT121" s="1053"/>
      <c r="CU121" s="1053"/>
      <c r="CV121" s="1053"/>
      <c r="CW121" s="1053"/>
      <c r="CX121" s="1053"/>
      <c r="CY121" s="1053"/>
      <c r="CZ121" s="1053"/>
      <c r="DA121" s="1053"/>
      <c r="DB121" s="1053"/>
      <c r="DC121" s="1053"/>
      <c r="DD121" s="1053"/>
      <c r="DE121" s="1053"/>
      <c r="DF121" s="1054"/>
      <c r="DG121" s="951">
        <v>413009</v>
      </c>
      <c r="DH121" s="952"/>
      <c r="DI121" s="952"/>
      <c r="DJ121" s="952"/>
      <c r="DK121" s="952"/>
      <c r="DL121" s="952">
        <v>376950</v>
      </c>
      <c r="DM121" s="952"/>
      <c r="DN121" s="952"/>
      <c r="DO121" s="952"/>
      <c r="DP121" s="952"/>
      <c r="DQ121" s="952">
        <v>342476</v>
      </c>
      <c r="DR121" s="952"/>
      <c r="DS121" s="952"/>
      <c r="DT121" s="952"/>
      <c r="DU121" s="952"/>
      <c r="DV121" s="953">
        <v>3.9</v>
      </c>
      <c r="DW121" s="953"/>
      <c r="DX121" s="953"/>
      <c r="DY121" s="953"/>
      <c r="DZ121" s="954"/>
    </row>
    <row r="122" spans="1:130" s="226" customFormat="1" ht="26.25" customHeight="1" x14ac:dyDescent="0.15">
      <c r="A122" s="1091"/>
      <c r="B122" s="978"/>
      <c r="C122" s="948" t="s">
        <v>455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441</v>
      </c>
      <c r="AB122" s="991"/>
      <c r="AC122" s="991"/>
      <c r="AD122" s="991"/>
      <c r="AE122" s="992"/>
      <c r="AF122" s="993" t="s">
        <v>449</v>
      </c>
      <c r="AG122" s="991"/>
      <c r="AH122" s="991"/>
      <c r="AI122" s="991"/>
      <c r="AJ122" s="992"/>
      <c r="AK122" s="993" t="s">
        <v>443</v>
      </c>
      <c r="AL122" s="991"/>
      <c r="AM122" s="991"/>
      <c r="AN122" s="991"/>
      <c r="AO122" s="992"/>
      <c r="AP122" s="994" t="s">
        <v>436</v>
      </c>
      <c r="AQ122" s="995"/>
      <c r="AR122" s="995"/>
      <c r="AS122" s="995"/>
      <c r="AT122" s="996"/>
      <c r="AU122" s="1024"/>
      <c r="AV122" s="1025"/>
      <c r="AW122" s="1025"/>
      <c r="AX122" s="1025"/>
      <c r="AY122" s="1026"/>
      <c r="AZ122" s="1006" t="s">
        <v>477</v>
      </c>
      <c r="BA122" s="997"/>
      <c r="BB122" s="997"/>
      <c r="BC122" s="997"/>
      <c r="BD122" s="997"/>
      <c r="BE122" s="997"/>
      <c r="BF122" s="997"/>
      <c r="BG122" s="997"/>
      <c r="BH122" s="997"/>
      <c r="BI122" s="997"/>
      <c r="BJ122" s="997"/>
      <c r="BK122" s="997"/>
      <c r="BL122" s="997"/>
      <c r="BM122" s="997"/>
      <c r="BN122" s="997"/>
      <c r="BO122" s="997"/>
      <c r="BP122" s="998"/>
      <c r="BQ122" s="1029">
        <v>20539055</v>
      </c>
      <c r="BR122" s="1030"/>
      <c r="BS122" s="1030"/>
      <c r="BT122" s="1030"/>
      <c r="BU122" s="1030"/>
      <c r="BV122" s="1030">
        <v>21262099</v>
      </c>
      <c r="BW122" s="1030"/>
      <c r="BX122" s="1030"/>
      <c r="BY122" s="1030"/>
      <c r="BZ122" s="1030"/>
      <c r="CA122" s="1030">
        <v>21584206</v>
      </c>
      <c r="CB122" s="1030"/>
      <c r="CC122" s="1030"/>
      <c r="CD122" s="1030"/>
      <c r="CE122" s="1030"/>
      <c r="CF122" s="1050">
        <v>242.7</v>
      </c>
      <c r="CG122" s="1051"/>
      <c r="CH122" s="1051"/>
      <c r="CI122" s="1051"/>
      <c r="CJ122" s="1051"/>
      <c r="CK122" s="1042"/>
      <c r="CL122" s="1043"/>
      <c r="CM122" s="1043"/>
      <c r="CN122" s="1043"/>
      <c r="CO122" s="1044"/>
      <c r="CP122" s="1052" t="s">
        <v>478</v>
      </c>
      <c r="CQ122" s="1053"/>
      <c r="CR122" s="1053"/>
      <c r="CS122" s="1053"/>
      <c r="CT122" s="1053"/>
      <c r="CU122" s="1053"/>
      <c r="CV122" s="1053"/>
      <c r="CW122" s="1053"/>
      <c r="CX122" s="1053"/>
      <c r="CY122" s="1053"/>
      <c r="CZ122" s="1053"/>
      <c r="DA122" s="1053"/>
      <c r="DB122" s="1053"/>
      <c r="DC122" s="1053"/>
      <c r="DD122" s="1053"/>
      <c r="DE122" s="1053"/>
      <c r="DF122" s="1054"/>
      <c r="DG122" s="951">
        <v>320103</v>
      </c>
      <c r="DH122" s="952"/>
      <c r="DI122" s="952"/>
      <c r="DJ122" s="952"/>
      <c r="DK122" s="952"/>
      <c r="DL122" s="952">
        <v>294966</v>
      </c>
      <c r="DM122" s="952"/>
      <c r="DN122" s="952"/>
      <c r="DO122" s="952"/>
      <c r="DP122" s="952"/>
      <c r="DQ122" s="952">
        <v>269345</v>
      </c>
      <c r="DR122" s="952"/>
      <c r="DS122" s="952"/>
      <c r="DT122" s="952"/>
      <c r="DU122" s="952"/>
      <c r="DV122" s="953">
        <v>3</v>
      </c>
      <c r="DW122" s="953"/>
      <c r="DX122" s="953"/>
      <c r="DY122" s="953"/>
      <c r="DZ122" s="954"/>
    </row>
    <row r="123" spans="1:130" s="226" customFormat="1" ht="26.25" customHeight="1" x14ac:dyDescent="0.15">
      <c r="A123" s="1091"/>
      <c r="B123" s="978"/>
      <c r="C123" s="948" t="s">
        <v>461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15393</v>
      </c>
      <c r="AB123" s="991"/>
      <c r="AC123" s="991"/>
      <c r="AD123" s="991"/>
      <c r="AE123" s="992"/>
      <c r="AF123" s="993">
        <v>15268</v>
      </c>
      <c r="AG123" s="991"/>
      <c r="AH123" s="991"/>
      <c r="AI123" s="991"/>
      <c r="AJ123" s="992"/>
      <c r="AK123" s="993" t="s">
        <v>441</v>
      </c>
      <c r="AL123" s="991"/>
      <c r="AM123" s="991"/>
      <c r="AN123" s="991"/>
      <c r="AO123" s="992"/>
      <c r="AP123" s="994" t="s">
        <v>437</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479</v>
      </c>
      <c r="BP123" s="1038"/>
      <c r="BQ123" s="1097">
        <v>24959475</v>
      </c>
      <c r="BR123" s="1098"/>
      <c r="BS123" s="1098"/>
      <c r="BT123" s="1098"/>
      <c r="BU123" s="1098"/>
      <c r="BV123" s="1098">
        <v>25492638</v>
      </c>
      <c r="BW123" s="1098"/>
      <c r="BX123" s="1098"/>
      <c r="BY123" s="1098"/>
      <c r="BZ123" s="1098"/>
      <c r="CA123" s="1098">
        <v>25693675</v>
      </c>
      <c r="CB123" s="1098"/>
      <c r="CC123" s="1098"/>
      <c r="CD123" s="1098"/>
      <c r="CE123" s="1098"/>
      <c r="CF123" s="1031"/>
      <c r="CG123" s="1032"/>
      <c r="CH123" s="1032"/>
      <c r="CI123" s="1032"/>
      <c r="CJ123" s="1033"/>
      <c r="CK123" s="1042"/>
      <c r="CL123" s="1043"/>
      <c r="CM123" s="1043"/>
      <c r="CN123" s="1043"/>
      <c r="CO123" s="1044"/>
      <c r="CP123" s="1052" t="s">
        <v>480</v>
      </c>
      <c r="CQ123" s="1053"/>
      <c r="CR123" s="1053"/>
      <c r="CS123" s="1053"/>
      <c r="CT123" s="1053"/>
      <c r="CU123" s="1053"/>
      <c r="CV123" s="1053"/>
      <c r="CW123" s="1053"/>
      <c r="CX123" s="1053"/>
      <c r="CY123" s="1053"/>
      <c r="CZ123" s="1053"/>
      <c r="DA123" s="1053"/>
      <c r="DB123" s="1053"/>
      <c r="DC123" s="1053"/>
      <c r="DD123" s="1053"/>
      <c r="DE123" s="1053"/>
      <c r="DF123" s="1054"/>
      <c r="DG123" s="990">
        <v>1048250</v>
      </c>
      <c r="DH123" s="991"/>
      <c r="DI123" s="991"/>
      <c r="DJ123" s="991"/>
      <c r="DK123" s="992"/>
      <c r="DL123" s="993">
        <v>1191138</v>
      </c>
      <c r="DM123" s="991"/>
      <c r="DN123" s="991"/>
      <c r="DO123" s="991"/>
      <c r="DP123" s="992"/>
      <c r="DQ123" s="993">
        <v>247782</v>
      </c>
      <c r="DR123" s="991"/>
      <c r="DS123" s="991"/>
      <c r="DT123" s="991"/>
      <c r="DU123" s="992"/>
      <c r="DV123" s="994">
        <v>2.8</v>
      </c>
      <c r="DW123" s="995"/>
      <c r="DX123" s="995"/>
      <c r="DY123" s="995"/>
      <c r="DZ123" s="996"/>
    </row>
    <row r="124" spans="1:130" s="226" customFormat="1" ht="26.25" customHeight="1" thickBot="1" x14ac:dyDescent="0.2">
      <c r="A124" s="1091"/>
      <c r="B124" s="978"/>
      <c r="C124" s="948" t="s">
        <v>465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438</v>
      </c>
      <c r="AB124" s="991"/>
      <c r="AC124" s="991"/>
      <c r="AD124" s="991"/>
      <c r="AE124" s="992"/>
      <c r="AF124" s="993" t="s">
        <v>438</v>
      </c>
      <c r="AG124" s="991"/>
      <c r="AH124" s="991"/>
      <c r="AI124" s="991"/>
      <c r="AJ124" s="992"/>
      <c r="AK124" s="993" t="s">
        <v>441</v>
      </c>
      <c r="AL124" s="991"/>
      <c r="AM124" s="991"/>
      <c r="AN124" s="991"/>
      <c r="AO124" s="992"/>
      <c r="AP124" s="994" t="s">
        <v>441</v>
      </c>
      <c r="AQ124" s="995"/>
      <c r="AR124" s="995"/>
      <c r="AS124" s="995"/>
      <c r="AT124" s="996"/>
      <c r="AU124" s="1093" t="s">
        <v>481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61.2</v>
      </c>
      <c r="BR124" s="1060"/>
      <c r="BS124" s="1060"/>
      <c r="BT124" s="1060"/>
      <c r="BU124" s="1060"/>
      <c r="BV124" s="1060">
        <v>65</v>
      </c>
      <c r="BW124" s="1060"/>
      <c r="BX124" s="1060"/>
      <c r="BY124" s="1060"/>
      <c r="BZ124" s="1060"/>
      <c r="CA124" s="1060">
        <v>57.5</v>
      </c>
      <c r="CB124" s="1060"/>
      <c r="CC124" s="1060"/>
      <c r="CD124" s="1060"/>
      <c r="CE124" s="1060"/>
      <c r="CF124" s="1061"/>
      <c r="CG124" s="1062"/>
      <c r="CH124" s="1062"/>
      <c r="CI124" s="1062"/>
      <c r="CJ124" s="1063"/>
      <c r="CK124" s="1045"/>
      <c r="CL124" s="1045"/>
      <c r="CM124" s="1045"/>
      <c r="CN124" s="1045"/>
      <c r="CO124" s="1046"/>
      <c r="CP124" s="1052" t="s">
        <v>482</v>
      </c>
      <c r="CQ124" s="1053"/>
      <c r="CR124" s="1053"/>
      <c r="CS124" s="1053"/>
      <c r="CT124" s="1053"/>
      <c r="CU124" s="1053"/>
      <c r="CV124" s="1053"/>
      <c r="CW124" s="1053"/>
      <c r="CX124" s="1053"/>
      <c r="CY124" s="1053"/>
      <c r="CZ124" s="1053"/>
      <c r="DA124" s="1053"/>
      <c r="DB124" s="1053"/>
      <c r="DC124" s="1053"/>
      <c r="DD124" s="1053"/>
      <c r="DE124" s="1053"/>
      <c r="DF124" s="1054"/>
      <c r="DG124" s="1037">
        <v>59914</v>
      </c>
      <c r="DH124" s="1016"/>
      <c r="DI124" s="1016"/>
      <c r="DJ124" s="1016"/>
      <c r="DK124" s="1017"/>
      <c r="DL124" s="1015">
        <v>58693</v>
      </c>
      <c r="DM124" s="1016"/>
      <c r="DN124" s="1016"/>
      <c r="DO124" s="1016"/>
      <c r="DP124" s="1017"/>
      <c r="DQ124" s="1015">
        <v>94858</v>
      </c>
      <c r="DR124" s="1016"/>
      <c r="DS124" s="1016"/>
      <c r="DT124" s="1016"/>
      <c r="DU124" s="1017"/>
      <c r="DV124" s="1018">
        <v>1.1000000000000001</v>
      </c>
      <c r="DW124" s="1019"/>
      <c r="DX124" s="1019"/>
      <c r="DY124" s="1019"/>
      <c r="DZ124" s="1020"/>
    </row>
    <row r="125" spans="1:130" s="226" customFormat="1" ht="26.25" customHeight="1" x14ac:dyDescent="0.15">
      <c r="A125" s="1091"/>
      <c r="B125" s="978"/>
      <c r="C125" s="948" t="s">
        <v>467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437</v>
      </c>
      <c r="AG125" s="991"/>
      <c r="AH125" s="991"/>
      <c r="AI125" s="991"/>
      <c r="AJ125" s="992"/>
      <c r="AK125" s="993" t="s">
        <v>122</v>
      </c>
      <c r="AL125" s="991"/>
      <c r="AM125" s="991"/>
      <c r="AN125" s="991"/>
      <c r="AO125" s="992"/>
      <c r="AP125" s="994" t="s">
        <v>440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483</v>
      </c>
      <c r="CL125" s="1040"/>
      <c r="CM125" s="1040"/>
      <c r="CN125" s="1040"/>
      <c r="CO125" s="1041"/>
      <c r="CP125" s="972" t="s">
        <v>484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441</v>
      </c>
      <c r="DR125" s="959"/>
      <c r="DS125" s="959"/>
      <c r="DT125" s="959"/>
      <c r="DU125" s="959"/>
      <c r="DV125" s="960" t="s">
        <v>440</v>
      </c>
      <c r="DW125" s="960"/>
      <c r="DX125" s="960"/>
      <c r="DY125" s="960"/>
      <c r="DZ125" s="961"/>
    </row>
    <row r="126" spans="1:130" s="226" customFormat="1" ht="26.25" customHeight="1" thickBot="1" x14ac:dyDescent="0.2">
      <c r="A126" s="1091"/>
      <c r="B126" s="978"/>
      <c r="C126" s="948" t="s">
        <v>469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440</v>
      </c>
      <c r="AB126" s="991"/>
      <c r="AC126" s="991"/>
      <c r="AD126" s="991"/>
      <c r="AE126" s="992"/>
      <c r="AF126" s="993" t="s">
        <v>440</v>
      </c>
      <c r="AG126" s="991"/>
      <c r="AH126" s="991"/>
      <c r="AI126" s="991"/>
      <c r="AJ126" s="992"/>
      <c r="AK126" s="993" t="s">
        <v>485</v>
      </c>
      <c r="AL126" s="991"/>
      <c r="AM126" s="991"/>
      <c r="AN126" s="991"/>
      <c r="AO126" s="992"/>
      <c r="AP126" s="994" t="s">
        <v>449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t="s">
        <v>449</v>
      </c>
      <c r="DH126" s="952"/>
      <c r="DI126" s="952"/>
      <c r="DJ126" s="952"/>
      <c r="DK126" s="952"/>
      <c r="DL126" s="952" t="s">
        <v>449</v>
      </c>
      <c r="DM126" s="952"/>
      <c r="DN126" s="952"/>
      <c r="DO126" s="952"/>
      <c r="DP126" s="952"/>
      <c r="DQ126" s="952" t="s">
        <v>440</v>
      </c>
      <c r="DR126" s="952"/>
      <c r="DS126" s="952"/>
      <c r="DT126" s="952"/>
      <c r="DU126" s="952"/>
      <c r="DV126" s="953" t="s">
        <v>440</v>
      </c>
      <c r="DW126" s="953"/>
      <c r="DX126" s="953"/>
      <c r="DY126" s="953"/>
      <c r="DZ126" s="954"/>
    </row>
    <row r="127" spans="1:130" s="226" customFormat="1" ht="26.25" customHeight="1" x14ac:dyDescent="0.15">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7574</v>
      </c>
      <c r="AB127" s="991"/>
      <c r="AC127" s="991"/>
      <c r="AD127" s="991"/>
      <c r="AE127" s="992"/>
      <c r="AF127" s="993">
        <v>6907</v>
      </c>
      <c r="AG127" s="991"/>
      <c r="AH127" s="991"/>
      <c r="AI127" s="991"/>
      <c r="AJ127" s="992"/>
      <c r="AK127" s="993">
        <v>6632</v>
      </c>
      <c r="AL127" s="991"/>
      <c r="AM127" s="991"/>
      <c r="AN127" s="991"/>
      <c r="AO127" s="992"/>
      <c r="AP127" s="994">
        <v>0.1</v>
      </c>
      <c r="AQ127" s="995"/>
      <c r="AR127" s="995"/>
      <c r="AS127" s="995"/>
      <c r="AT127" s="996"/>
      <c r="AU127" s="262"/>
      <c r="AV127" s="262"/>
      <c r="AW127" s="262"/>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441</v>
      </c>
      <c r="DH127" s="952"/>
      <c r="DI127" s="952"/>
      <c r="DJ127" s="952"/>
      <c r="DK127" s="952"/>
      <c r="DL127" s="952" t="s">
        <v>441</v>
      </c>
      <c r="DM127" s="952"/>
      <c r="DN127" s="952"/>
      <c r="DO127" s="952"/>
      <c r="DP127" s="952"/>
      <c r="DQ127" s="952" t="s">
        <v>441</v>
      </c>
      <c r="DR127" s="952"/>
      <c r="DS127" s="952"/>
      <c r="DT127" s="952"/>
      <c r="DU127" s="952"/>
      <c r="DV127" s="953" t="s">
        <v>437</v>
      </c>
      <c r="DW127" s="953"/>
      <c r="DX127" s="953"/>
      <c r="DY127" s="953"/>
      <c r="DZ127" s="954"/>
    </row>
    <row r="128" spans="1:130" s="226" customFormat="1" ht="26.25" customHeight="1" thickBot="1" x14ac:dyDescent="0.2">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v>38474</v>
      </c>
      <c r="AB128" s="1080"/>
      <c r="AC128" s="1080"/>
      <c r="AD128" s="1080"/>
      <c r="AE128" s="1081"/>
      <c r="AF128" s="1082">
        <v>29106</v>
      </c>
      <c r="AG128" s="1080"/>
      <c r="AH128" s="1080"/>
      <c r="AI128" s="1080"/>
      <c r="AJ128" s="1081"/>
      <c r="AK128" s="1082">
        <v>16743</v>
      </c>
      <c r="AL128" s="1080"/>
      <c r="AM128" s="1080"/>
      <c r="AN128" s="1080"/>
      <c r="AO128" s="1081"/>
      <c r="AP128" s="1083"/>
      <c r="AQ128" s="1084"/>
      <c r="AR128" s="1084"/>
      <c r="AS128" s="1084"/>
      <c r="AT128" s="1085"/>
      <c r="AU128" s="262"/>
      <c r="AV128" s="262"/>
      <c r="AW128" s="262"/>
      <c r="AX128" s="920" t="s">
        <v>495</v>
      </c>
      <c r="AY128" s="921"/>
      <c r="AZ128" s="921"/>
      <c r="BA128" s="921"/>
      <c r="BB128" s="921"/>
      <c r="BC128" s="921"/>
      <c r="BD128" s="921"/>
      <c r="BE128" s="922"/>
      <c r="BF128" s="1086" t="s">
        <v>449</v>
      </c>
      <c r="BG128" s="1087"/>
      <c r="BH128" s="1087"/>
      <c r="BI128" s="1087"/>
      <c r="BJ128" s="1087"/>
      <c r="BK128" s="1087"/>
      <c r="BL128" s="1088"/>
      <c r="BM128" s="1086">
        <v>13.24</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t="s">
        <v>438</v>
      </c>
      <c r="DH128" s="1072"/>
      <c r="DI128" s="1072"/>
      <c r="DJ128" s="1072"/>
      <c r="DK128" s="1072"/>
      <c r="DL128" s="1072" t="s">
        <v>497</v>
      </c>
      <c r="DM128" s="1072"/>
      <c r="DN128" s="1072"/>
      <c r="DO128" s="1072"/>
      <c r="DP128" s="1072"/>
      <c r="DQ128" s="1072" t="s">
        <v>440</v>
      </c>
      <c r="DR128" s="1072"/>
      <c r="DS128" s="1072"/>
      <c r="DT128" s="1072"/>
      <c r="DU128" s="1072"/>
      <c r="DV128" s="1073" t="s">
        <v>438</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498</v>
      </c>
      <c r="X129" s="1106"/>
      <c r="Y129" s="1106"/>
      <c r="Z129" s="1107"/>
      <c r="AA129" s="990">
        <v>10969741</v>
      </c>
      <c r="AB129" s="991"/>
      <c r="AC129" s="991"/>
      <c r="AD129" s="991"/>
      <c r="AE129" s="992"/>
      <c r="AF129" s="993">
        <v>10884871</v>
      </c>
      <c r="AG129" s="991"/>
      <c r="AH129" s="991"/>
      <c r="AI129" s="991"/>
      <c r="AJ129" s="992"/>
      <c r="AK129" s="993">
        <v>10599004</v>
      </c>
      <c r="AL129" s="991"/>
      <c r="AM129" s="991"/>
      <c r="AN129" s="991"/>
      <c r="AO129" s="992"/>
      <c r="AP129" s="1108"/>
      <c r="AQ129" s="1109"/>
      <c r="AR129" s="1109"/>
      <c r="AS129" s="1109"/>
      <c r="AT129" s="1110"/>
      <c r="AU129" s="264"/>
      <c r="AV129" s="264"/>
      <c r="AW129" s="264"/>
      <c r="AX129" s="1099" t="s">
        <v>499</v>
      </c>
      <c r="AY129" s="982"/>
      <c r="AZ129" s="982"/>
      <c r="BA129" s="982"/>
      <c r="BB129" s="982"/>
      <c r="BC129" s="982"/>
      <c r="BD129" s="982"/>
      <c r="BE129" s="983"/>
      <c r="BF129" s="1100" t="s">
        <v>437</v>
      </c>
      <c r="BG129" s="1101"/>
      <c r="BH129" s="1101"/>
      <c r="BI129" s="1101"/>
      <c r="BJ129" s="1101"/>
      <c r="BK129" s="1101"/>
      <c r="BL129" s="1102"/>
      <c r="BM129" s="1100">
        <v>18.239999999999998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501</v>
      </c>
      <c r="X130" s="1106"/>
      <c r="Y130" s="1106"/>
      <c r="Z130" s="1107"/>
      <c r="AA130" s="990">
        <v>1684661</v>
      </c>
      <c r="AB130" s="991"/>
      <c r="AC130" s="991"/>
      <c r="AD130" s="991"/>
      <c r="AE130" s="992"/>
      <c r="AF130" s="993">
        <v>1706884</v>
      </c>
      <c r="AG130" s="991"/>
      <c r="AH130" s="991"/>
      <c r="AI130" s="991"/>
      <c r="AJ130" s="992"/>
      <c r="AK130" s="993">
        <v>1706002</v>
      </c>
      <c r="AL130" s="991"/>
      <c r="AM130" s="991"/>
      <c r="AN130" s="991"/>
      <c r="AO130" s="992"/>
      <c r="AP130" s="1108"/>
      <c r="AQ130" s="1109"/>
      <c r="AR130" s="1109"/>
      <c r="AS130" s="1109"/>
      <c r="AT130" s="1110"/>
      <c r="AU130" s="264"/>
      <c r="AV130" s="264"/>
      <c r="AW130" s="264"/>
      <c r="AX130" s="1099" t="s">
        <v>502</v>
      </c>
      <c r="AY130" s="982"/>
      <c r="AZ130" s="982"/>
      <c r="BA130" s="982"/>
      <c r="BB130" s="982"/>
      <c r="BC130" s="982"/>
      <c r="BD130" s="982"/>
      <c r="BE130" s="983"/>
      <c r="BF130" s="1136">
        <v>7.6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503</v>
      </c>
      <c r="X131" s="1144"/>
      <c r="Y131" s="1144"/>
      <c r="Z131" s="1145"/>
      <c r="AA131" s="1037">
        <v>9285080</v>
      </c>
      <c r="AB131" s="1016"/>
      <c r="AC131" s="1016"/>
      <c r="AD131" s="1016"/>
      <c r="AE131" s="1017"/>
      <c r="AF131" s="1015">
        <v>9177987</v>
      </c>
      <c r="AG131" s="1016"/>
      <c r="AH131" s="1016"/>
      <c r="AI131" s="1016"/>
      <c r="AJ131" s="1017"/>
      <c r="AK131" s="1015">
        <v>8893002</v>
      </c>
      <c r="AL131" s="1016"/>
      <c r="AM131" s="1016"/>
      <c r="AN131" s="1016"/>
      <c r="AO131" s="1017"/>
      <c r="AP131" s="1146"/>
      <c r="AQ131" s="1147"/>
      <c r="AR131" s="1147"/>
      <c r="AS131" s="1147"/>
      <c r="AT131" s="1148"/>
      <c r="AU131" s="264"/>
      <c r="AV131" s="264"/>
      <c r="AW131" s="264"/>
      <c r="AX131" s="1118" t="s">
        <v>504</v>
      </c>
      <c r="AY131" s="1069"/>
      <c r="AZ131" s="1069"/>
      <c r="BA131" s="1069"/>
      <c r="BB131" s="1069"/>
      <c r="BC131" s="1069"/>
      <c r="BD131" s="1069"/>
      <c r="BE131" s="1070"/>
      <c r="BF131" s="1119">
        <v>57.5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7.4664300150000003</v>
      </c>
      <c r="AB132" s="1132"/>
      <c r="AC132" s="1132"/>
      <c r="AD132" s="1132"/>
      <c r="AE132" s="1133"/>
      <c r="AF132" s="1134">
        <v>7.2565803369999999</v>
      </c>
      <c r="AG132" s="1132"/>
      <c r="AH132" s="1132"/>
      <c r="AI132" s="1132"/>
      <c r="AJ132" s="1133"/>
      <c r="AK132" s="1134">
        <v>8.1833446120000009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9.1</v>
      </c>
      <c r="AB133" s="1115"/>
      <c r="AC133" s="1115"/>
      <c r="AD133" s="1115"/>
      <c r="AE133" s="1116"/>
      <c r="AF133" s="1114">
        <v>7.9</v>
      </c>
      <c r="AG133" s="1115"/>
      <c r="AH133" s="1115"/>
      <c r="AI133" s="1115"/>
      <c r="AJ133" s="1116"/>
      <c r="AK133" s="1114">
        <v>7.6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cwZyQldYLAVZROv2Gxqchwy7TNKzcYzeZniWJ+7oifCHa/9HeLA9RJSLGKZnAXgCKGB2/kEZukDcZG6yOaPEQ==" saltValue="o4X8rZRRJOSMQn4F9cBP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0" zoomScaleNormal="85" zoomScaleSheetLayoutView="5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jEdXSrlz5isR4+y6Vcg2zIt5Ho2NjbcEmYeC+jcXws+LKDNJYwStwEKKGj4nJcPZ6LKZsA6FJcMJS167DMVMA==" saltValue="EELVkSJ+y+6V9s+HWDw0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0" zoomScaleNormal="5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Lmggm4XvWxRiX0JfrlCZ3Z8xhW7pAcQ2oXglMFXXjVbrWLScBrCXNYBvzze2825P6HpD/S8igvoriTLH228Tw==" saltValue="qM8YewohS96dQwkbJBW/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2715673</v>
      </c>
      <c r="AP9" s="292">
        <v>72528</v>
      </c>
      <c r="AQ9" s="293">
        <v>89546</v>
      </c>
      <c r="AR9" s="294">
        <v>-19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414831</v>
      </c>
      <c r="AP10" s="295">
        <v>11079</v>
      </c>
      <c r="AQ10" s="296">
        <v>7518</v>
      </c>
      <c r="AR10" s="297">
        <v>47.4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631492</v>
      </c>
      <c r="AP11" s="295">
        <v>16865</v>
      </c>
      <c r="AQ11" s="296">
        <v>9181</v>
      </c>
      <c r="AR11" s="297">
        <v>83.7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t="s">
        <v>520</v>
      </c>
      <c r="AP12" s="295" t="s">
        <v>520</v>
      </c>
      <c r="AQ12" s="296">
        <v>1021</v>
      </c>
      <c r="AR12" s="297" t="s">
        <v>520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521</v>
      </c>
      <c r="AL13" s="1155"/>
      <c r="AM13" s="1155"/>
      <c r="AN13" s="1156"/>
      <c r="AO13" s="295" t="s">
        <v>520</v>
      </c>
      <c r="AP13" s="295" t="s">
        <v>520</v>
      </c>
      <c r="AQ13" s="296">
        <v>11</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223828</v>
      </c>
      <c r="AP14" s="295">
        <v>5978</v>
      </c>
      <c r="AQ14" s="296">
        <v>4082</v>
      </c>
      <c r="AR14" s="297">
        <v>46.4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22264</v>
      </c>
      <c r="AP15" s="295">
        <v>595</v>
      </c>
      <c r="AQ15" s="296">
        <v>2228</v>
      </c>
      <c r="AR15" s="297">
        <v>-73.3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-381901</v>
      </c>
      <c r="AP16" s="295">
        <v>-10200</v>
      </c>
      <c r="AQ16" s="296">
        <v>-8980</v>
      </c>
      <c r="AR16" s="297">
        <v>13.6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3626187</v>
      </c>
      <c r="AP17" s="295">
        <v>96846</v>
      </c>
      <c r="AQ17" s="296">
        <v>104606</v>
      </c>
      <c r="AR17" s="297">
        <v>-7.4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8.41</v>
      </c>
      <c r="AP21" s="308">
        <v>10.09</v>
      </c>
      <c r="AQ21" s="309">
        <v>-1.68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96.7</v>
      </c>
      <c r="AP22" s="313">
        <v>97.8</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532</v>
      </c>
      <c r="AO27" s="273"/>
      <c r="AP27" s="273"/>
      <c r="AQ27" s="273"/>
      <c r="AR27" s="273"/>
      <c r="AS27" s="273"/>
      <c r="AT27" s="273"/>
    </row>
    <row r="28" spans="1:46" ht="17.25" x14ac:dyDescent="0.1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1711386</v>
      </c>
      <c r="AP32" s="322">
        <v>45706</v>
      </c>
      <c r="AQ32" s="323">
        <v>67805</v>
      </c>
      <c r="AR32" s="324">
        <v>-32.6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t="s">
        <v>520</v>
      </c>
      <c r="AP34" s="322" t="s">
        <v>520</v>
      </c>
      <c r="AQ34" s="323">
        <v>11</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v>624138</v>
      </c>
      <c r="AP35" s="322">
        <v>16669</v>
      </c>
      <c r="AQ35" s="323">
        <v>18110</v>
      </c>
      <c r="AR35" s="324">
        <v>-8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v>108334</v>
      </c>
      <c r="AP36" s="322">
        <v>2893</v>
      </c>
      <c r="AQ36" s="323">
        <v>2781</v>
      </c>
      <c r="AR36" s="324">
        <v>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v>6632</v>
      </c>
      <c r="AP37" s="322">
        <v>177</v>
      </c>
      <c r="AQ37" s="323">
        <v>1073</v>
      </c>
      <c r="AR37" s="324">
        <v>-83.5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t="s">
        <v>520</v>
      </c>
      <c r="AP38" s="325" t="s">
        <v>520</v>
      </c>
      <c r="AQ38" s="326">
        <v>5</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v>-16743</v>
      </c>
      <c r="AP39" s="322">
        <v>-447</v>
      </c>
      <c r="AQ39" s="323">
        <v>-3858</v>
      </c>
      <c r="AR39" s="324">
        <v>-88.4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v>-1706002</v>
      </c>
      <c r="AP40" s="322">
        <v>-45563</v>
      </c>
      <c r="AQ40" s="323">
        <v>-59194</v>
      </c>
      <c r="AR40" s="324">
        <v>-23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291</v>
      </c>
      <c r="AL41" s="1172"/>
      <c r="AM41" s="1172"/>
      <c r="AN41" s="1173"/>
      <c r="AO41" s="322">
        <v>727745</v>
      </c>
      <c r="AP41" s="322">
        <v>19436</v>
      </c>
      <c r="AQ41" s="323">
        <v>26732</v>
      </c>
      <c r="AR41" s="324">
        <v>-27.3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2901775</v>
      </c>
      <c r="AN51" s="344">
        <v>74713</v>
      </c>
      <c r="AO51" s="345">
        <v>4.2</v>
      </c>
      <c r="AP51" s="346">
        <v>90961</v>
      </c>
      <c r="AQ51" s="347">
        <v>20.100000000000001</v>
      </c>
      <c r="AR51" s="348">
        <v>-15.9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745190</v>
      </c>
      <c r="AN52" s="352">
        <v>19187</v>
      </c>
      <c r="AO52" s="353">
        <v>-54.5</v>
      </c>
      <c r="AP52" s="354">
        <v>37720</v>
      </c>
      <c r="AQ52" s="355">
        <v>7.1</v>
      </c>
      <c r="AR52" s="356">
        <v>-61.6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2236310</v>
      </c>
      <c r="AN53" s="344">
        <v>58020</v>
      </c>
      <c r="AO53" s="345">
        <v>-22.3</v>
      </c>
      <c r="AP53" s="346">
        <v>106614</v>
      </c>
      <c r="AQ53" s="347">
        <v>17.2</v>
      </c>
      <c r="AR53" s="348">
        <v>-39.5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1671753</v>
      </c>
      <c r="AN54" s="352">
        <v>43373</v>
      </c>
      <c r="AO54" s="353">
        <v>126.1</v>
      </c>
      <c r="AP54" s="354">
        <v>45545</v>
      </c>
      <c r="AQ54" s="355">
        <v>20.7</v>
      </c>
      <c r="AR54" s="356">
        <v>105.4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3751351</v>
      </c>
      <c r="AN55" s="344">
        <v>98280</v>
      </c>
      <c r="AO55" s="345">
        <v>69.400000000000006</v>
      </c>
      <c r="AP55" s="346">
        <v>85459</v>
      </c>
      <c r="AQ55" s="347">
        <v>-19.8</v>
      </c>
      <c r="AR55" s="348">
        <v>89.2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3056224</v>
      </c>
      <c r="AN56" s="352">
        <v>80069</v>
      </c>
      <c r="AO56" s="353">
        <v>84.6</v>
      </c>
      <c r="AP56" s="354">
        <v>44378</v>
      </c>
      <c r="AQ56" s="355">
        <v>-2.6</v>
      </c>
      <c r="AR56" s="356">
        <v>87.2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3096084</v>
      </c>
      <c r="AN57" s="344">
        <v>81779</v>
      </c>
      <c r="AO57" s="345">
        <v>-16.8</v>
      </c>
      <c r="AP57" s="346">
        <v>83280</v>
      </c>
      <c r="AQ57" s="347">
        <v>-2.5</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2612552</v>
      </c>
      <c r="AN58" s="352">
        <v>69007</v>
      </c>
      <c r="AO58" s="353">
        <v>-13.8</v>
      </c>
      <c r="AP58" s="354">
        <v>43123</v>
      </c>
      <c r="AQ58" s="355">
        <v>-2.8</v>
      </c>
      <c r="AR58" s="356">
        <v>-11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2480746</v>
      </c>
      <c r="AN59" s="344">
        <v>66254</v>
      </c>
      <c r="AO59" s="345">
        <v>-19</v>
      </c>
      <c r="AP59" s="346">
        <v>88968</v>
      </c>
      <c r="AQ59" s="347">
        <v>6.8</v>
      </c>
      <c r="AR59" s="348">
        <v>-25.8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1447642</v>
      </c>
      <c r="AN60" s="352">
        <v>38663</v>
      </c>
      <c r="AO60" s="353">
        <v>-44</v>
      </c>
      <c r="AP60" s="354">
        <v>45482</v>
      </c>
      <c r="AQ60" s="355">
        <v>5.5</v>
      </c>
      <c r="AR60" s="356">
        <v>-49.5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2893253</v>
      </c>
      <c r="AN61" s="359">
        <v>75809</v>
      </c>
      <c r="AO61" s="360">
        <v>3.1</v>
      </c>
      <c r="AP61" s="361">
        <v>91056</v>
      </c>
      <c r="AQ61" s="362">
        <v>4.4000000000000004</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1906672</v>
      </c>
      <c r="AN62" s="352">
        <v>50060</v>
      </c>
      <c r="AO62" s="353">
        <v>19.7</v>
      </c>
      <c r="AP62" s="354">
        <v>43250</v>
      </c>
      <c r="AQ62" s="355">
        <v>5.6</v>
      </c>
      <c r="AR62" s="356">
        <v>14.1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a3rfK9rnE6MN26uLqn4bOvp3y2biG4UGJv4tys+QUfZ1ZcsASrwbacXVHg629hJHzRxjbY33NrfJAwH0ZUSZQ==" saltValue="6OAHZIVNPLLA3QiWk4JK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0" zoomScaleNormal="5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5KTIeORjVmmwSr797gJgCzmNr4AicN2i6L04XBKxVzhXbYLcxAchQAvaS0f159fYejxzq+F+Vqoz1x35DXYg==" saltValue="iss5dhxw1NR6foQV2IzT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0" zoomScaleNormal="5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zfRnTF9QVUPu2ODS7hY9V6/ZuizN06pIKn8dNtgonysMbOo6noGqgfpaG6rWZQqqiSUM3lTyBLGnbthMyqiLA==" saltValue="NgNCdedTwVsL5dpaBPBY9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4" t="s">
        <v>3</v>
      </c>
      <c r="D47" s="1174"/>
      <c r="E47" s="1175"/>
      <c r="F47" s="11">
        <v>21.54</v>
      </c>
      <c r="G47" s="12">
        <v>21.53</v>
      </c>
      <c r="H47" s="12">
        <v>17.41</v>
      </c>
      <c r="I47" s="12">
        <v>16.170000000000002</v>
      </c>
      <c r="J47" s="13">
        <v>16.61</v>
      </c>
    </row>
    <row r="48" spans="2:10" ht="57.75" customHeight="1" x14ac:dyDescent="0.15">
      <c r="B48" s="14"/>
      <c r="C48" s="1176" t="s">
        <v>4</v>
      </c>
      <c r="D48" s="1176"/>
      <c r="E48" s="1177"/>
      <c r="F48" s="15">
        <v>5.91</v>
      </c>
      <c r="G48" s="16">
        <v>5.47</v>
      </c>
      <c r="H48" s="16">
        <v>7.68</v>
      </c>
      <c r="I48" s="16">
        <v>7.12</v>
      </c>
      <c r="J48" s="17">
        <v>6.64</v>
      </c>
    </row>
    <row r="49" spans="2:10" ht="57.75" customHeight="1" thickBot="1" x14ac:dyDescent="0.2">
      <c r="B49" s="18"/>
      <c r="C49" s="1178" t="s">
        <v>5</v>
      </c>
      <c r="D49" s="1178"/>
      <c r="E49" s="1179"/>
      <c r="F49" s="19">
        <v>1.54</v>
      </c>
      <c r="G49" s="20" t="s">
        <v>568</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BBswPMDewyjV/EzwMmnypA6UfwikBRc1isL10dyvlSk4H3RDiYmtA5wLeCdSQZX+dLh08k8OWPDAs8TlZH9Og==" saltValue="Tea7+b7G6jccPMk8PQKD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Sheet1</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2019-03-18T10:43:04Z</cp:lastPrinted>
  <dcterms:created xsi:type="dcterms:W3CDTF">2019-02-14T04:35:42Z</dcterms:created>
  <dcterms:modified xsi:type="dcterms:W3CDTF">2020-03-18T01:40:57Z</dcterms:modified>
  <cp:category/>
</cp:coreProperties>
</file>