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橘）\0005 調査・報告関係\31年度\31-2　県市町振興課\20200221-01_（愛媛県依頼）_平成30年度財政状況資料集の作成及び提出について\040　県へ回答\"/>
    </mc:Choice>
  </mc:AlternateContent>
  <xr:revisionPtr revIDLastSave="0" documentId="13_ncr:1_{CF176DCD-9371-48A8-A1C3-CAF2F675B977}" xr6:coauthVersionLast="36" xr6:coauthVersionMax="36" xr10:uidLastSave="{00000000-0000-0000-0000-000000000000}"/>
  <bookViews>
    <workbookView xWindow="0" yWindow="0" windowWidth="15360" windowHeight="7635" tabRatio="88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10" l="1"/>
  <c r="BG40" i="10"/>
  <c r="BG39" i="10"/>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AM41" i="10"/>
  <c r="U41" i="10"/>
  <c r="C41" i="10"/>
  <c r="CO40" i="10"/>
  <c r="AM40" i="10"/>
  <c r="U40" i="10"/>
  <c r="C40" i="10"/>
  <c r="CO39" i="10"/>
  <c r="AM39" i="10"/>
  <c r="U39" i="10"/>
  <c r="C39" i="10"/>
  <c r="CO38" i="10"/>
  <c r="AM38" i="10"/>
  <c r="U38" i="10"/>
  <c r="C38" i="10"/>
  <c r="CO37" i="10"/>
  <c r="AM37" i="10"/>
  <c r="C37" i="10"/>
  <c r="AM36" i="10"/>
  <c r="C36" i="10"/>
  <c r="AM35" i="10"/>
  <c r="C35" i="10"/>
  <c r="BW34" i="10"/>
  <c r="BW35" i="10" s="1"/>
  <c r="C34" i="10"/>
  <c r="BW36" i="10" l="1"/>
  <c r="BW37" i="10" s="1"/>
  <c r="BW38" i="10" s="1"/>
  <c r="BW39" i="10" s="1"/>
  <c r="BW40" i="10" s="1"/>
  <c r="BW41" i="10" s="1"/>
  <c r="BW42" i="10" s="1"/>
  <c r="BW43" i="10" s="1"/>
  <c r="CO34" i="10"/>
  <c r="CO35" i="10" s="1"/>
  <c r="CO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 r="BE39" i="10" s="1"/>
  <c r="BE40" i="10" s="1"/>
  <c r="BE41" i="10" s="1"/>
</calcChain>
</file>

<file path=xl/sharedStrings.xml><?xml version="1.0" encoding="utf-8"?>
<sst xmlns="http://schemas.openxmlformats.org/spreadsheetml/2006/main" count="1154" uniqueCount="623">
  <si>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</si>
  <si>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</si>
  <si>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</si>
  <si>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</si>
  <si>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</si>
  <si>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</si>
  <si>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</si>
  <si>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</si>
  <si>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</si>
  <si>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</si>
  <si>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</si>
  <si>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</si>
  <si>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</si>
  <si>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</si>
  <si>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</si>
  <si>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</si>
  <si>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</si>
  <si>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</si>
  <si>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</si>
  <si>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</si>
  <si>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</si>
  <si>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</si>
  <si>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</si>
  <si>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</si>
  <si>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</si>
  <si>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</si>
  <si>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</si>
  <si>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</si>
  <si>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</si>
  <si>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</si>
  <si>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</si>
  <si>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</si>
  <si>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</si>
  <si>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</si>
  <si>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</si>
  <si>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</si>
  <si>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</si>
  <si>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</si>
  <si>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</si>
  <si>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</si>
  <si>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</si>
  <si>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</si>
  <si>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</si>
  <si>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</si>
  <si>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</si>
  <si>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</si>
  <si>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</si>
  <si>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</si>
  <si>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</si>
  <si>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</si>
  <si>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</si>
  <si>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</si>
  <si>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</si>
  <si>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</si>
  <si>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</si>
  <si>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</si>
  <si>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</si>
  <si>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</si>
  <si>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</si>
  <si>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</si>
  <si>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</si>
  <si>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</si>
  <si>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</si>
  <si>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</si>
  <si>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</si>
  <si>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</si>
  <si>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</si>
  <si>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</si>
  <si>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</si>
  <si>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</si>
  <si>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</si>
  <si>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</si>
  <si>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</si>
  <si>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</si>
  <si>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</si>
  <si>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</si>
  <si>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</si>
  <si>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</si>
  <si>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</si>
  <si>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</si>
  <si>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</si>
  <si>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</si>
  <si>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</si>
  <si>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</si>
  <si>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</si>
  <si>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</si>
  <si>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</si>
  <si>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</si>
  <si>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</si>
  <si>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</si>
  <si>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</si>
  <si>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</si>
  <si>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</si>
  <si>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</si>
  <si>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</si>
  <si>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</si>
  <si>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</si>
  <si>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</si>
  <si>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</si>
  <si>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</si>
  <si>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</si>
  <si>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</si>
  <si>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</si>
  <si>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</si>
  <si>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</si>
  <si>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</si>
  <si>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</si>
  <si>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</si>
  <si>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</si>
  <si>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</si>
  <si>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</si>
  <si>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</si>
  <si>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</si>
  <si>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</si>
  <si>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</si>
  <si>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</si>
  <si>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</si>
  <si>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</si>
  <si>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</si>
  <si>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</si>
  <si>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</si>
  <si>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</si>
  <si>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</si>
  <si>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</si>
  <si>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</si>
  <si>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</si>
  <si>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</si>
  <si>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</si>
  <si>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</si>
  <si>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</si>
  <si>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</si>
  <si>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</si>
  <si>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</si>
  <si>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</si>
  <si>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</si>
  <si>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</si>
  <si>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</si>
  <si>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</si>
  <si>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</si>
  <si>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</si>
  <si>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</si>
  <si>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</si>
  <si>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</si>
  <si>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</si>
  <si>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</si>
  <si>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</si>
  <si>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</si>
  <si>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</si>
  <si>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</si>
  <si>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</si>
  <si>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</si>
  <si>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</si>
  <si>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</si>
  <si>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</si>
  <si>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</si>
  <si>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</si>
  <si>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</si>
  <si>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</si>
  <si>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</si>
  <si>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</si>
  <si>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</si>
  <si>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</si>
  <si>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</si>
  <si>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</si>
  <si>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</si>
  <si>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</si>
  <si>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</si>
  <si>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</si>
  <si>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</si>
  <si>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</si>
  <si>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</si>
  <si>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</si>
  <si>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</si>
  <si>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</si>
  <si>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</si>
  <si>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</si>
  <si>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</si>
  <si>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</si>
  <si>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</si>
  <si>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</si>
  <si>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</si>
  <si>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</si>
  <si>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</si>
  <si>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</si>
  <si>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</si>
  <si>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</si>
  <si>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</si>
  <si>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</si>
  <si>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</si>
  <si>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</si>
  <si>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</si>
  <si>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</si>
  <si>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</si>
  <si>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</si>
  <si>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</si>
  <si>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</si>
  <si>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</si>
  <si>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</si>
  <si>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</si>
  <si>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</si>
  <si>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</si>
  <si>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</si>
  <si>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</si>
  <si>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</si>
  <si>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</si>
  <si>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</si>
  <si>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</si>
  <si>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</si>
  <si>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</si>
  <si>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</si>
  <si>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</si>
  <si>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</si>
  <si>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</si>
  <si>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</si>
  <si>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愛媛県伊予市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</si>
  <si>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</si>
  <si>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</si>
  <si>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</si>
  <si>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</si>
  <si>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</si>
  <si>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</si>
  <si>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</si>
  <si>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</si>
  <si>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</si>
  <si>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</si>
  <si>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</si>
  <si>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</si>
  <si>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</si>
  <si>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</si>
  <si>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</si>
  <si>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</si>
  <si>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</si>
  <si>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</si>
  <si>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</si>
  <si>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</si>
  <si>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</si>
  <si>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</si>
  <si>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</si>
  <si>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</si>
  <si>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</si>
  <si>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</si>
  <si>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</si>
  <si>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</si>
  <si>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</si>
  <si>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</si>
  <si>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</si>
  <si>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</si>
  <si>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</si>
  <si>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</si>
  <si>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</si>
  <si>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</si>
  <si>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</si>
  <si>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</si>
  <si>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</si>
  <si>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</si>
  <si>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</si>
  <si>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</si>
  <si>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</si>
  <si>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</si>
  <si>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</si>
  <si>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</si>
  <si>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</si>
  <si>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</si>
  <si>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</si>
  <si>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</si>
  <si>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</si>
  <si>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</si>
  <si>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</si>
  <si>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</si>
  <si>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</si>
  <si>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</si>
  <si>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</si>
  <si>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</si>
  <si>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</si>
  <si>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</si>
  <si>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</si>
  <si>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</si>
  <si>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</si>
  <si>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</si>
  <si>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</si>
  <si>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</si>
  <si>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</si>
  <si>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</si>
  <si>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</si>
  <si>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</si>
  <si>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</si>
  <si>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</si>
  <si>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</si>
  <si>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</si>
  <si>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</si>
  <si>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</si>
  <si>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</si>
  <si>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</si>
  <si>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</si>
  <si>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</si>
  <si>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</si>
  <si>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</si>
  <si>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</si>
  <si>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</si>
  <si>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</si>
  <si>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</si>
  <si>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</si>
  <si>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</si>
  <si>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</si>
  <si>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</si>
  <si>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</si>
  <si>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</si>
  <si>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</si>
  <si>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</si>
  <si>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</si>
  <si>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</si>
  <si>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</si>
  <si>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</si>
  <si>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</si>
  <si>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</si>
  <si>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</si>
  <si>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</si>
  <si>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</si>
  <si>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</si>
  <si>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</si>
  <si>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</si>
  <si>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</si>
  <si>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</si>
  <si>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</si>
  <si>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</si>
  <si>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</si>
  <si>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</si>
  <si>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</si>
  <si>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</si>
  <si>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</si>
  <si>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</si>
  <si>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</si>
  <si>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</si>
  <si>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</si>
  <si>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</si>
  <si>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</si>
  <si>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</si>
  <si>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</si>
  <si>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</si>
  <si>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</si>
  <si>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</si>
  <si>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</si>
  <si>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</si>
  <si>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</si>
  <si>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</si>
  <si>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</si>
  <si>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</si>
  <si>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</si>
  <si>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</si>
  <si>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</si>
  <si>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</si>
  <si>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</si>
  <si>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</si>
  <si>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</si>
  <si>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</si>
  <si>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</si>
  <si>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</si>
  <si>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</si>
  <si>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</si>
  <si>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</si>
  <si>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</si>
  <si>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</si>
  <si>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</si>
  <si>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愛媛県伊予市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</si>
  <si>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</si>
  <si>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</si>
  <si>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</si>
  <si>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</si>
  <si>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</si>
  <si>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</si>
  <si>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</si>
  <si>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</si>
  <si>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</si>
  <si>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</si>
  <si>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</si>
  <si>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</si>
  <si>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</si>
  <si>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</si>
  <si>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</si>
  <si>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</si>
  <si>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</si>
  <si>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</si>
  <si>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</si>
  <si>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</si>
  <si>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</si>
  <si>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</si>
  <si>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</si>
  <si>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</si>
  <si>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</si>
  <si>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</si>
  <si>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</si>
  <si>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</si>
  <si>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</si>
  <si>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</si>
  <si>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</si>
  <si>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</si>
  <si>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</si>
  <si>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</si>
  <si>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</si>
  <si>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</si>
  <si>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</si>
  <si>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</si>
  <si>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</si>
  <si>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</si>
  <si>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</si>
  <si>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</si>
  <si>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</si>
  <si>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t>
    <phoneticPr fontId="5"/>
  </si>
  <si>
    <t>伊予港上屋特別会計</t>
    <phoneticPr fontId="5"/>
  </si>
  <si>
    <t>公共下水道特別会計</t>
    <phoneticPr fontId="5"/>
  </si>
  <si>
    <t>特定環境保全公共下水道特別会計</t>
    <phoneticPr fontId="5"/>
  </si>
  <si>
    <t>法非適用企業</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</si>
  <si>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</si>
  <si>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</si>
  <si>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</si>
  <si>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</si>
  <si>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</si>
  <si>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</si>
  <si>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</si>
  <si>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</si>
  <si>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</si>
  <si>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</si>
  <si>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</si>
  <si>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</si>
  <si>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</si>
  <si>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</si>
  <si>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</si>
  <si>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</si>
  <si>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</si>
  <si>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</si>
  <si>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</si>
  <si>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</si>
  <si>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</si>
  <si>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</si>
  <si>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</si>
  <si>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</si>
  <si>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</si>
  <si>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</si>
  <si>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</si>
  <si>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</si>
  <si>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</si>
  <si>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</si>
  <si>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</si>
  <si>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</si>
  <si>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</si>
  <si>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</si>
  <si>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</si>
  <si>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</si>
  <si>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</si>
  <si>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</si>
  <si>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</si>
  <si>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</si>
  <si>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</si>
  <si>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</si>
  <si>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</si>
  <si>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</si>
  <si>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</si>
  <si>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</si>
  <si>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</si>
  <si>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</si>
  <si>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</si>
  <si>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</si>
  <si>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</si>
  <si>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</si>
  <si>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</si>
  <si>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</si>
  <si>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</si>
  <si>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</si>
  <si>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</si>
  <si>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</si>
  <si>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</si>
  <si>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</si>
  <si>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</si>
  <si>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</si>
  <si>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</si>
  <si>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</si>
  <si>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</si>
  <si>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</si>
  <si>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</si>
  <si>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</si>
  <si>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</si>
  <si>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</si>
  <si>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</si>
  <si>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</si>
  <si>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特定環境保全公共下水道特別会計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</si>
  <si>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</si>
  <si>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</si>
  <si>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</si>
  <si>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</si>
  <si>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</si>
  <si>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</si>
  <si>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</si>
  <si>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</si>
  <si>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</si>
  <si>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</si>
  <si>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</si>
  <si>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</si>
  <si>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</si>
  <si>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</si>
  <si>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</si>
  <si>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</si>
  <si>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</si>
  <si>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</si>
  <si>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</si>
  <si>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</si>
  <si>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</si>
  <si>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</si>
  <si>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</si>
  <si>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</si>
  <si>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</si>
  <si>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</si>
  <si>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</si>
  <si>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</si>
  <si>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</si>
  <si>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</si>
  <si>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</si>
  <si>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</si>
  <si>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</si>
  <si>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</si>
  <si>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</si>
  <si>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</si>
  <si>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</si>
  <si>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</si>
  <si>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</si>
  <si>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</si>
  <si>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</si>
  <si>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</si>
  <si>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</si>
  <si>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</si>
  <si>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</si>
  <si>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</si>
  <si>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</si>
  <si>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</si>
  <si>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</si>
  <si>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</si>
  <si>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</si>
  <si>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</si>
  <si>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</si>
  <si>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</si>
  <si>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</si>
  <si>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</si>
  <si>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</si>
  <si>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</si>
  <si>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</si>
  <si>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</si>
  <si>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</si>
  <si>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</si>
  <si>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</si>
  <si>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</si>
  <si>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</si>
  <si>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</si>
  <si>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</si>
  <si>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</si>
  <si>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</si>
  <si>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</si>
  <si>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</si>
  <si>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</si>
  <si>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</si>
  <si>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</si>
  <si>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</si>
  <si>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</si>
  <si>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</si>
  <si>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</si>
  <si>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</si>
  <si>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</si>
  <si>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</si>
  <si>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</si>
  <si>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</si>
  <si>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</si>
  <si>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</si>
  <si>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</si>
  <si>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0.43</t>
  </si>
  <si>
    <t>▲ 1.68</t>
  </si>
  <si>
    <t>▲ 2.00</t>
  </si>
  <si>
    <t>▲ 0.67</t>
  </si>
  <si>
    <t>▲ 1.03</t>
  </si>
  <si>
    <t>水道事業会計</t>
  </si>
  <si>
    <t>一般会計</t>
  </si>
  <si>
    <t>介護保険特別会計</t>
  </si>
  <si>
    <t>国民健康保険特別会計（事業勘定）</t>
  </si>
  <si>
    <t>▲ 0.17</t>
  </si>
  <si>
    <t>後期高齢者医療特別会計</t>
  </si>
  <si>
    <t>都市総合文化施設運営事業特別会計</t>
  </si>
  <si>
    <t>伊予港上屋特別会計</t>
  </si>
  <si>
    <t>農業集落排水特別会計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</si>
  <si>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</si>
  <si>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</si>
  <si>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</si>
  <si>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</si>
  <si>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</si>
  <si>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</si>
  <si>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</si>
  <si>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</si>
  <si>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</si>
  <si>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株式会社　プロシーズ</t>
    <rPh sb="0" eb="4">
      <t>カブシキガイシャ</t>
    </rPh>
    <phoneticPr fontId="2"/>
  </si>
  <si>
    <t>株式会社　まちづくり郡中</t>
    <rPh sb="0" eb="4">
      <t>カブシキガイシャ</t>
    </rPh>
    <rPh sb="10" eb="12">
      <t>グンチュウ</t>
    </rPh>
    <phoneticPr fontId="2"/>
  </si>
  <si>
    <t>株式会社　シーサイドふたみ</t>
    <rPh sb="0" eb="4">
      <t>カブシキガイシャ</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</si>
  <si>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</si>
  <si>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</si>
  <si>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</si>
  <si>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</si>
  <si>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</si>
  <si>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</si>
  <si>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</si>
  <si>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</si>
  <si>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</si>
  <si>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</si>
  <si>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</si>
  <si>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</si>
  <si>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</si>
  <si>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</si>
  <si>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</si>
  <si>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伊予市外二町共有物組合</t>
    <rPh sb="0" eb="3">
      <t>イヨシ</t>
    </rPh>
    <rPh sb="3" eb="4">
      <t>ホカ</t>
    </rPh>
    <rPh sb="4" eb="6">
      <t>ニチョウ</t>
    </rPh>
    <rPh sb="6" eb="9">
      <t>キョウユウブツ</t>
    </rPh>
    <rPh sb="9" eb="11">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</si>
  <si>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</si>
  <si>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</si>
  <si>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</si>
  <si>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</si>
  <si>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</si>
  <si>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地域公共交通システム運営基金</t>
    <phoneticPr fontId="2"/>
  </si>
  <si>
    <t>廃棄物処理施設整備基金</t>
    <phoneticPr fontId="2"/>
  </si>
  <si>
    <t>教育奨励基金</t>
    <phoneticPr fontId="2"/>
  </si>
  <si>
    <t>義務教育施設整備基金</t>
    <phoneticPr fontId="2"/>
  </si>
  <si>
    <t>地域福祉振興基金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</si>
</sst>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1FD8-4E9B-9B51-6210EC8F2E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58020</c:v>
                </c:pt>
                <c:pt idx="1">
                  <c:v>98280</c:v>
                </c:pt>
                <c:pt idx="2">
                  <c:v>81779</c:v>
                </c:pt>
                <c:pt idx="3">
                  <c:v>66254</c:v>
                </c:pt>
                <c:pt idx="4">
                  <c:v>65646</c:v>
                </c:pt>
              </c:numCache>
            </c:numRef>
          </c:val>
          <c:smooth val="0"/>
          <c:extLst>
            <c:ext xmlns:c16="http://schemas.microsoft.com/office/drawing/2014/chart" uri="{C3380CC4-5D6E-409C-BE32-E72D297353CC}">
              <c16:uniqueId val="{00000001-1FD8-4E9B-9B51-6210EC8F2E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5.47</c:v>
                </c:pt>
                <c:pt idx="1">
                  <c:v>7.68</c:v>
                </c:pt>
                <c:pt idx="2">
                  <c:v>7.12</c:v>
                </c:pt>
                <c:pt idx="3">
                  <c:v>6.64</c:v>
                </c:pt>
                <c:pt idx="4">
                  <c:v>5.68</c:v>
                </c:pt>
              </c:numCache>
            </c:numRef>
          </c:val>
          <c:extLst>
            <c:ext xmlns:c16="http://schemas.microsoft.com/office/drawing/2014/chart" uri="{C3380CC4-5D6E-409C-BE32-E72D297353CC}">
              <c16:uniqueId val="{00000000-A36F-4993-BE73-68948BB699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21.53</c:v>
                </c:pt>
                <c:pt idx="1">
                  <c:v>17.41</c:v>
                </c:pt>
                <c:pt idx="2">
                  <c:v>16.170000000000002</c:v>
                </c:pt>
                <c:pt idx="3">
                  <c:v>16.61</c:v>
                </c:pt>
                <c:pt idx="4">
                  <c:v>16.78</c:v>
                </c:pt>
              </c:numCache>
            </c:numRef>
          </c:val>
          <c:extLst>
            <c:ext xmlns:c16="http://schemas.microsoft.com/office/drawing/2014/chart" uri="{C3380CC4-5D6E-409C-BE32-E72D297353CC}">
              <c16:uniqueId val="{00000001-A36F-4993-BE73-68948BB699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-0.43</c:v>
                </c:pt>
                <c:pt idx="1">
                  <c:v>-1.68</c:v>
                </c:pt>
                <c:pt idx="2">
                  <c:v>-2</c:v>
                </c:pt>
                <c:pt idx="3">
                  <c:v>-0.67</c:v>
                </c:pt>
                <c:pt idx="4">
                  <c:v>-1.03</c:v>
                </c:pt>
              </c:numCache>
            </c:numRef>
          </c:val>
          <c:smooth val="0"/>
          <c:extLst>
            <c:ext xmlns:c16="http://schemas.microsoft.com/office/drawing/2014/chart" uri="{C3380CC4-5D6E-409C-BE32-E72D297353CC}">
              <c16:uniqueId val="{00000002-A36F-4993-BE73-68948BB699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FA2-44E5-991B-F8B106BBFD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A2-44E5-991B-F8B106BBFDF2}"/>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FA2-44E5-991B-F8B106BBFDF2}"/>
            </c:ext>
          </c:extLst>
        </c:ser>
        <c:ser>
          <c:idx val="3"/>
          <c:order val="3"/>
          <c:tx>
            <c:strRef>
              <c:f>データシート!$A$30</c:f>
              <c:strCache>
                <c:ptCount val="1"/>
                <c:pt idx="0">
                  <c:v>伊予港上屋特別会計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FA2-44E5-991B-F8B106BBFDF2}"/>
            </c:ext>
          </c:extLst>
        </c:ser>
        <c:ser>
          <c:idx val="4"/>
          <c:order val="4"/>
          <c:tx>
            <c:strRef>
              <c:f>データシート!$A$31</c:f>
              <c:strCache>
                <c:ptCount val="1"/>
                <c:pt idx="0">
                  <c:v>都市総合文化施設運営事業特別会計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0.13</c:v>
                </c:pt>
                <c:pt idx="4">
                  <c:v>#N/A</c:v>
                </c:pt>
                <c:pt idx="5">
                  <c:v>0.06</c:v>
                </c:pt>
                <c:pt idx="6">
                  <c:v>#N/A</c:v>
                </c:pt>
                <c:pt idx="7">
                  <c:v>0.06</c:v>
                </c:pt>
                <c:pt idx="8">
                  <c:v>#N/A</c:v>
                </c:pt>
                <c:pt idx="9">
                  <c:v>0.06</c:v>
                </c:pt>
              </c:numCache>
            </c:numRef>
          </c:val>
          <c:extLst>
            <c:ext xmlns:c16="http://schemas.microsoft.com/office/drawing/2014/chart" uri="{C3380CC4-5D6E-409C-BE32-E72D297353CC}">
              <c16:uniqueId val="{00000004-4FA2-44E5-991B-F8B106BBFDF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0.17</c:v>
                </c:pt>
                <c:pt idx="4">
                  <c:v>#N/A</c:v>
                </c:pt>
                <c:pt idx="5">
                  <c:v>0.19</c:v>
                </c:pt>
                <c:pt idx="6">
                  <c:v>#N/A</c:v>
                </c:pt>
                <c:pt idx="7">
                  <c:v>0.19</c:v>
                </c:pt>
                <c:pt idx="8">
                  <c:v>#N/A</c:v>
                </c:pt>
                <c:pt idx="9">
                  <c:v>0.17</c:v>
                </c:pt>
              </c:numCache>
            </c:numRef>
          </c:val>
          <c:extLst>
            <c:ext xmlns:c16="http://schemas.microsoft.com/office/drawing/2014/chart" uri="{C3380CC4-5D6E-409C-BE32-E72D297353CC}">
              <c16:uniqueId val="{00000005-4FA2-44E5-991B-F8B106BBFDF2}"/>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0.17</c:v>
                </c:pt>
                <c:pt idx="3">
                  <c:v>#N/A</c:v>
                </c:pt>
                <c:pt idx="4">
                  <c:v>#N/A</c:v>
                </c:pt>
                <c:pt idx="5">
                  <c:v>2.23</c:v>
                </c:pt>
                <c:pt idx="6">
                  <c:v>#N/A</c:v>
                </c:pt>
                <c:pt idx="7">
                  <c:v>2.81</c:v>
                </c:pt>
                <c:pt idx="8">
                  <c:v>#N/A</c:v>
                </c:pt>
                <c:pt idx="9">
                  <c:v>0.31</c:v>
                </c:pt>
              </c:numCache>
            </c:numRef>
          </c:val>
          <c:extLst>
            <c:ext xmlns:c16="http://schemas.microsoft.com/office/drawing/2014/chart" uri="{C3380CC4-5D6E-409C-BE32-E72D297353CC}">
              <c16:uniqueId val="{00000006-4FA2-44E5-991B-F8B106BBFDF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0.56999999999999995</c:v>
                </c:pt>
                <c:pt idx="2">
                  <c:v>#N/A</c:v>
                </c:pt>
                <c:pt idx="3">
                  <c:v>0.56000000000000005</c:v>
                </c:pt>
                <c:pt idx="4">
                  <c:v>#N/A</c:v>
                </c:pt>
                <c:pt idx="5">
                  <c:v>0.41</c:v>
                </c:pt>
                <c:pt idx="6">
                  <c:v>#N/A</c:v>
                </c:pt>
                <c:pt idx="7">
                  <c:v>0.38</c:v>
                </c:pt>
                <c:pt idx="8">
                  <c:v>#N/A</c:v>
                </c:pt>
                <c:pt idx="9">
                  <c:v>1.1399999999999999</c:v>
                </c:pt>
              </c:numCache>
            </c:numRef>
          </c:val>
          <c:extLst>
            <c:ext xmlns:c16="http://schemas.microsoft.com/office/drawing/2014/chart" uri="{C3380CC4-5D6E-409C-BE32-E72D297353CC}">
              <c16:uniqueId val="{00000007-4FA2-44E5-991B-F8B106BBFD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5.46</c:v>
                </c:pt>
                <c:pt idx="2">
                  <c:v>#N/A</c:v>
                </c:pt>
                <c:pt idx="3">
                  <c:v>7.68</c:v>
                </c:pt>
                <c:pt idx="4">
                  <c:v>#N/A</c:v>
                </c:pt>
                <c:pt idx="5">
                  <c:v>7.12</c:v>
                </c:pt>
                <c:pt idx="6">
                  <c:v>#N/A</c:v>
                </c:pt>
                <c:pt idx="7">
                  <c:v>6.64</c:v>
                </c:pt>
                <c:pt idx="8">
                  <c:v>#N/A</c:v>
                </c:pt>
                <c:pt idx="9">
                  <c:v>5.67</c:v>
                </c:pt>
              </c:numCache>
            </c:numRef>
          </c:val>
          <c:extLst>
            <c:ext xmlns:c16="http://schemas.microsoft.com/office/drawing/2014/chart" uri="{C3380CC4-5D6E-409C-BE32-E72D297353CC}">
              <c16:uniqueId val="{00000008-4FA2-44E5-991B-F8B106BBFD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8.23</c:v>
                </c:pt>
                <c:pt idx="2">
                  <c:v>#N/A</c:v>
                </c:pt>
                <c:pt idx="3">
                  <c:v>8.44</c:v>
                </c:pt>
                <c:pt idx="4">
                  <c:v>#N/A</c:v>
                </c:pt>
                <c:pt idx="5">
                  <c:v>8.75</c:v>
                </c:pt>
                <c:pt idx="6">
                  <c:v>#N/A</c:v>
                </c:pt>
                <c:pt idx="7">
                  <c:v>9.2799999999999994</c:v>
                </c:pt>
                <c:pt idx="8">
                  <c:v>#N/A</c:v>
                </c:pt>
                <c:pt idx="9">
                  <c:v>9.66</c:v>
                </c:pt>
              </c:numCache>
            </c:numRef>
          </c:val>
          <c:extLst>
            <c:ext xmlns:c16="http://schemas.microsoft.com/office/drawing/2014/chart" uri="{C3380CC4-5D6E-409C-BE32-E72D297353CC}">
              <c16:uniqueId val="{00000009-4FA2-44E5-991B-F8B106BBFD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1677</c:v>
                </c:pt>
                <c:pt idx="5">
                  <c:v>1723</c:v>
                </c:pt>
                <c:pt idx="8">
                  <c:v>1736</c:v>
                </c:pt>
                <c:pt idx="11">
                  <c:v>1724</c:v>
                </c:pt>
                <c:pt idx="14">
                  <c:v>1722</c:v>
                </c:pt>
              </c:numCache>
            </c:numRef>
          </c:val>
          <c:extLst>
            <c:ext xmlns:c16="http://schemas.microsoft.com/office/drawing/2014/chart" uri="{C3380CC4-5D6E-409C-BE32-E72D297353CC}">
              <c16:uniqueId val="{00000000-7341-4709-BF79-002136EAE1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41-4709-BF79-002136EAE1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23</c:v>
                </c:pt>
                <c:pt idx="6">
                  <c:v>22</c:v>
                </c:pt>
                <c:pt idx="9">
                  <c:v>7</c:v>
                </c:pt>
                <c:pt idx="12">
                  <c:v>6</c:v>
                </c:pt>
              </c:numCache>
            </c:numRef>
          </c:val>
          <c:extLst>
            <c:ext xmlns:c16="http://schemas.microsoft.com/office/drawing/2014/chart" uri="{C3380CC4-5D6E-409C-BE32-E72D297353CC}">
              <c16:uniqueId val="{00000002-7341-4709-BF79-002136EAE1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118</c:v>
                </c:pt>
                <c:pt idx="3">
                  <c:v>91</c:v>
                </c:pt>
                <c:pt idx="6">
                  <c:v>102</c:v>
                </c:pt>
                <c:pt idx="9">
                  <c:v>108</c:v>
                </c:pt>
                <c:pt idx="12">
                  <c:v>111</c:v>
                </c:pt>
              </c:numCache>
            </c:numRef>
          </c:val>
          <c:extLst>
            <c:ext xmlns:c16="http://schemas.microsoft.com/office/drawing/2014/chart" uri="{C3380CC4-5D6E-409C-BE32-E72D297353CC}">
              <c16:uniqueId val="{00000003-7341-4709-BF79-002136EAE1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539</c:v>
                </c:pt>
                <c:pt idx="3">
                  <c:v>530</c:v>
                </c:pt>
                <c:pt idx="6">
                  <c:v>574</c:v>
                </c:pt>
                <c:pt idx="9">
                  <c:v>624</c:v>
                </c:pt>
                <c:pt idx="12">
                  <c:v>704</c:v>
                </c:pt>
              </c:numCache>
            </c:numRef>
          </c:val>
          <c:extLst>
            <c:ext xmlns:c16="http://schemas.microsoft.com/office/drawing/2014/chart" uri="{C3380CC4-5D6E-409C-BE32-E72D297353CC}">
              <c16:uniqueId val="{00000004-7341-4709-BF79-002136EAE1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41-4709-BF79-002136EAE1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41-4709-BF79-002136EAE1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1831</c:v>
                </c:pt>
                <c:pt idx="3">
                  <c:v>1772</c:v>
                </c:pt>
                <c:pt idx="6">
                  <c:v>1704</c:v>
                </c:pt>
                <c:pt idx="9">
                  <c:v>1711</c:v>
                </c:pt>
                <c:pt idx="12">
                  <c:v>1642</c:v>
                </c:pt>
              </c:numCache>
            </c:numRef>
          </c:val>
          <c:extLst>
            <c:ext xmlns:c16="http://schemas.microsoft.com/office/drawing/2014/chart" uri="{C3380CC4-5D6E-409C-BE32-E72D297353CC}">
              <c16:uniqueId val="{00000007-7341-4709-BF79-002136EAE1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835</c:v>
                </c:pt>
                <c:pt idx="2">
                  <c:v>#N/A</c:v>
                </c:pt>
                <c:pt idx="3">
                  <c:v>#N/A</c:v>
                </c:pt>
                <c:pt idx="4">
                  <c:v>693</c:v>
                </c:pt>
                <c:pt idx="5">
                  <c:v>#N/A</c:v>
                </c:pt>
                <c:pt idx="6">
                  <c:v>#N/A</c:v>
                </c:pt>
                <c:pt idx="7">
                  <c:v>666</c:v>
                </c:pt>
                <c:pt idx="8">
                  <c:v>#N/A</c:v>
                </c:pt>
                <c:pt idx="9">
                  <c:v>#N/A</c:v>
                </c:pt>
                <c:pt idx="10">
                  <c:v>726</c:v>
                </c:pt>
                <c:pt idx="11">
                  <c:v>#N/A</c:v>
                </c:pt>
                <c:pt idx="12">
                  <c:v>#N/A</c:v>
                </c:pt>
                <c:pt idx="13">
                  <c:v>741</c:v>
                </c:pt>
                <c:pt idx="14">
                  <c:v>#N/A</c:v>
                </c:pt>
              </c:numCache>
            </c:numRef>
          </c:val>
          <c:smooth val="0"/>
          <c:extLst>
            <c:ext xmlns:c16="http://schemas.microsoft.com/office/drawing/2014/chart" uri="{C3380CC4-5D6E-409C-BE32-E72D297353CC}">
              <c16:uniqueId val="{00000008-7341-4709-BF79-002136EAE1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19335</c:v>
                </c:pt>
                <c:pt idx="5">
                  <c:v>20539</c:v>
                </c:pt>
                <c:pt idx="8">
                  <c:v>21262</c:v>
                </c:pt>
                <c:pt idx="11">
                  <c:v>21584</c:v>
                </c:pt>
                <c:pt idx="14">
                  <c:v>21705</c:v>
                </c:pt>
              </c:numCache>
            </c:numRef>
          </c:val>
          <c:extLst>
            <c:ext xmlns:c16="http://schemas.microsoft.com/office/drawing/2014/chart" uri="{C3380CC4-5D6E-409C-BE32-E72D297353CC}">
              <c16:uniqueId val="{00000000-1664-4E2B-929E-E8D8219891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c:v>
                </c:pt>
                <c:pt idx="5">
                  <c:v>3</c:v>
                </c:pt>
                <c:pt idx="8">
                  <c:v>187</c:v>
                </c:pt>
                <c:pt idx="11">
                  <c:v>176</c:v>
                </c:pt>
                <c:pt idx="14">
                  <c:v>108</c:v>
                </c:pt>
              </c:numCache>
            </c:numRef>
          </c:val>
          <c:extLst>
            <c:ext xmlns:c16="http://schemas.microsoft.com/office/drawing/2014/chart" uri="{C3380CC4-5D6E-409C-BE32-E72D297353CC}">
              <c16:uniqueId val="{00000001-1664-4E2B-929E-E8D8219891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5160</c:v>
                </c:pt>
                <c:pt idx="5">
                  <c:v>4418</c:v>
                </c:pt>
                <c:pt idx="8">
                  <c:v>4044</c:v>
                </c:pt>
                <c:pt idx="11">
                  <c:v>3933</c:v>
                </c:pt>
                <c:pt idx="14">
                  <c:v>4205</c:v>
                </c:pt>
              </c:numCache>
            </c:numRef>
          </c:val>
          <c:extLst>
            <c:ext xmlns:c16="http://schemas.microsoft.com/office/drawing/2014/chart" uri="{C3380CC4-5D6E-409C-BE32-E72D297353CC}">
              <c16:uniqueId val="{00000002-1664-4E2B-929E-E8D8219891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64-4E2B-929E-E8D8219891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64-4E2B-929E-E8D8219891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64-4E2B-929E-E8D8219891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2512</c:v>
                </c:pt>
                <c:pt idx="3">
                  <c:v>2261</c:v>
                </c:pt>
                <c:pt idx="6">
                  <c:v>2156</c:v>
                </c:pt>
                <c:pt idx="9">
                  <c:v>1891</c:v>
                </c:pt>
                <c:pt idx="12">
                  <c:v>1713</c:v>
                </c:pt>
              </c:numCache>
            </c:numRef>
          </c:val>
          <c:extLst>
            <c:ext xmlns:c16="http://schemas.microsoft.com/office/drawing/2014/chart" uri="{C3380CC4-5D6E-409C-BE32-E72D297353CC}">
              <c16:uniqueId val="{00000006-1664-4E2B-929E-E8D8219891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506</c:v>
                </c:pt>
                <c:pt idx="3">
                  <c:v>798</c:v>
                </c:pt>
                <c:pt idx="6">
                  <c:v>714</c:v>
                </c:pt>
                <c:pt idx="9">
                  <c:v>698</c:v>
                </c:pt>
                <c:pt idx="12">
                  <c:v>720</c:v>
                </c:pt>
              </c:numCache>
            </c:numRef>
          </c:val>
          <c:extLst>
            <c:ext xmlns:c16="http://schemas.microsoft.com/office/drawing/2014/chart" uri="{C3380CC4-5D6E-409C-BE32-E72D297353CC}">
              <c16:uniqueId val="{00000007-1664-4E2B-929E-E8D8219891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7037</c:v>
                </c:pt>
                <c:pt idx="3">
                  <c:v>6897</c:v>
                </c:pt>
                <c:pt idx="6">
                  <c:v>6852</c:v>
                </c:pt>
                <c:pt idx="9">
                  <c:v>5976</c:v>
                </c:pt>
                <c:pt idx="12">
                  <c:v>6017</c:v>
                </c:pt>
              </c:numCache>
            </c:numRef>
          </c:val>
          <c:extLst>
            <c:ext xmlns:c16="http://schemas.microsoft.com/office/drawing/2014/chart" uri="{C3380CC4-5D6E-409C-BE32-E72D297353CC}">
              <c16:uniqueId val="{00000008-1664-4E2B-929E-E8D8219891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c:v>
                </c:pt>
                <c:pt idx="3">
                  <c:v>15</c:v>
                </c:pt>
                <c:pt idx="6">
                  <c:v>0</c:v>
                </c:pt>
                <c:pt idx="9">
                  <c:v>0</c:v>
                </c:pt>
                <c:pt idx="12">
                  <c:v>0</c:v>
                </c:pt>
              </c:numCache>
            </c:numRef>
          </c:val>
          <c:extLst>
            <c:ext xmlns:c16="http://schemas.microsoft.com/office/drawing/2014/chart" uri="{C3380CC4-5D6E-409C-BE32-E72D297353CC}">
              <c16:uniqueId val="{00000009-1664-4E2B-929E-E8D8219891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18896</c:v>
                </c:pt>
                <c:pt idx="3">
                  <c:v>20671</c:v>
                </c:pt>
                <c:pt idx="6">
                  <c:v>21739</c:v>
                </c:pt>
                <c:pt idx="9">
                  <c:v>22245</c:v>
                </c:pt>
                <c:pt idx="12">
                  <c:v>22687</c:v>
                </c:pt>
              </c:numCache>
            </c:numRef>
          </c:val>
          <c:extLst>
            <c:ext xmlns:c16="http://schemas.microsoft.com/office/drawing/2014/chart" uri="{C3380CC4-5D6E-409C-BE32-E72D297353CC}">
              <c16:uniqueId val="{0000000A-1664-4E2B-929E-E8D8219891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4483</c:v>
                </c:pt>
                <c:pt idx="2">
                  <c:v>#N/A</c:v>
                </c:pt>
                <c:pt idx="3">
                  <c:v>#N/A</c:v>
                </c:pt>
                <c:pt idx="4">
                  <c:v>5683</c:v>
                </c:pt>
                <c:pt idx="5">
                  <c:v>#N/A</c:v>
                </c:pt>
                <c:pt idx="6">
                  <c:v>#N/A</c:v>
                </c:pt>
                <c:pt idx="7">
                  <c:v>5970</c:v>
                </c:pt>
                <c:pt idx="8">
                  <c:v>#N/A</c:v>
                </c:pt>
                <c:pt idx="9">
                  <c:v>#N/A</c:v>
                </c:pt>
                <c:pt idx="10">
                  <c:v>5116</c:v>
                </c:pt>
                <c:pt idx="11">
                  <c:v>#N/A</c:v>
                </c:pt>
                <c:pt idx="12">
                  <c:v>#N/A</c:v>
                </c:pt>
                <c:pt idx="13">
                  <c:v>5119</c:v>
                </c:pt>
                <c:pt idx="14">
                  <c:v>#N/A</c:v>
                </c:pt>
              </c:numCache>
            </c:numRef>
          </c:val>
          <c:smooth val="0"/>
          <c:extLst>
            <c:ext xmlns:c16="http://schemas.microsoft.com/office/drawing/2014/chart" uri="{C3380CC4-5D6E-409C-BE32-E72D297353CC}">
              <c16:uniqueId val="{0000000B-1664-4E2B-929E-E8D8219891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1760</c:v>
                </c:pt>
                <c:pt idx="1">
                  <c:v>1761</c:v>
                </c:pt>
                <c:pt idx="2">
                  <c:v>1761</c:v>
                </c:pt>
              </c:numCache>
            </c:numRef>
          </c:val>
          <c:extLst>
            <c:ext xmlns:c16="http://schemas.microsoft.com/office/drawing/2014/chart" uri="{C3380CC4-5D6E-409C-BE32-E72D297353CC}">
              <c16:uniqueId val="{00000000-181C-431A-ADF7-F589B6094F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181C-431A-ADF7-F589B6094F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1820</c:v>
                </c:pt>
                <c:pt idx="1">
                  <c:v>1514</c:v>
                </c:pt>
                <c:pt idx="2">
                  <c:v>1587</c:v>
                </c:pt>
              </c:numCache>
            </c:numRef>
          </c:val>
          <c:extLst>
            <c:ext xmlns:c16="http://schemas.microsoft.com/office/drawing/2014/chart" uri="{C3380CC4-5D6E-409C-BE32-E72D297353CC}">
              <c16:uniqueId val="{00000002-181C-431A-ADF7-F589B6094F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実質公債費比率の分子は、一時期地方債償還の進捗に伴い減少傾向にあったが、</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年度以降大型建設事業の完成に伴い増加傾向にある。特に簡易水道会計、公共下水道会計の元利償還金の増が著しい。</a:t>
          </a:r>
        </a:p>
        <a:p>
          <a:r>
            <a:rPr kumimoji="1" lang="ja-JP" altLang="en-US" sz="1200">
              <a:latin typeface="ＭＳ ゴシック" pitchFamily="49" charset="-128"/>
              <a:ea typeface="ＭＳ ゴシック" pitchFamily="49" charset="-128"/>
            </a:rPr>
            <a:t>　現在、地方債借入にあっては過疎対策事業債等の交付税算入の見込める地方債のみ選択するなど、分子の額の抑制に努めている。</a:t>
          </a:r>
        </a:p>
        <a:p>
          <a:r>
            <a:rPr kumimoji="1" lang="ja-JP" altLang="en-US" sz="1200">
              <a:latin typeface="ＭＳ ゴシック" pitchFamily="49" charset="-128"/>
              <a:ea typeface="ＭＳ ゴシック" pitchFamily="49" charset="-128"/>
            </a:rPr>
            <a:t>　今後は一般会計の大型施設整備事業に伴い元利償還金の大幅増加が見込まれるため、今後の事業は緊急度や住民ニーズを十分考慮し、持続可能な財政基盤を構築できるよう努める。また、新たな債務負担行為の設定にも十分注意する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満期一括償還地方債の借入れがない。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本市では、地方債を発行する場合は過疎対策事業債等の交付税措置の見込める地方債のみ活用している。</a:t>
          </a:r>
        </a:p>
        <a:p>
          <a:r>
            <a:rPr kumimoji="1" lang="ja-JP" altLang="en-US" sz="1400">
              <a:latin typeface="ＭＳ ゴシック" pitchFamily="49" charset="-128"/>
              <a:ea typeface="ＭＳ ゴシック" pitchFamily="49" charset="-128"/>
            </a:rPr>
            <a:t>　このため一般会計等にかかる地方債の現在高は増加傾向にあるが、将来負担額から控除される基準財政需要額算入見込額が増加し、将来負担比率の分子が増加してもなお、一定程度健全な財政を維持できているものと考えている。</a:t>
          </a:r>
        </a:p>
        <a:p>
          <a:r>
            <a:rPr kumimoji="1" lang="ja-JP" altLang="en-US" sz="1400">
              <a:latin typeface="ＭＳ ゴシック" pitchFamily="49" charset="-128"/>
              <a:ea typeface="ＭＳ ゴシック" pitchFamily="49" charset="-128"/>
            </a:rPr>
            <a:t>　今後の方向性として、一部事務組合への負担に十分留意しながら財政運営を行うものとする。</a:t>
          </a:r>
        </a:p>
        <a:p>
          <a:r>
            <a:rPr kumimoji="1" lang="ja-JP" altLang="en-US" sz="1400">
              <a:latin typeface="ＭＳ ゴシック" pitchFamily="49" charset="-128"/>
              <a:ea typeface="ＭＳ ゴシック" pitchFamily="49" charset="-128"/>
            </a:rPr>
            <a:t>　また、充当可能な基金の現在高が十分にないことにも注意しつつ、今後も将来負担額を抑制するとともに、充当可能財源等の増加を図り将来負担比率の減少に努める。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特定目的基金のうち、建設計画推進基金、農林業振興基金、畑地かんがい用水確保基金について、かかる目的事業に充当するため取崩しを行った。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国際交流推進基金については、全額取崩したことにより廃止した。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定額運用基金以外の基金に対しては、利子分のみ積立を行った。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財政事情が厳しいことから、計画的且つ大規模な基金の積立は現在のところ行えないと判断している。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現時点における標準財政規模に対する財政調整基金と減債基金の合計額の割合は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％で、基金残高は適正であり、今後の行財政運営のために、現状維持とする方針である。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特定目的基金については、基金の趣旨に合った事業へ順次充当していくこととする。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・地域福祉振興基金：在宅福祉の向上、健康づくりの推進及び民間活動の活性化を促進し、地域福祉の振興及び増進を図る。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・地域公共交通システム運営基金：地域住民の生活交通の確保のため導入する地域公共交通システムの適正な管理運営を行う。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・建設計画推進基金：本庁舎建設に伴う工事費等、及び図書館・文化ホール等建設費に充当。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・義務教育施設整備基金：港南中学校外構工事等に充当。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・廃棄物処理施設整備基金：廃棄物処理施設整備に要する経費に充てるため、積立増。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・建設計画推進基金：本市の新市建設計画に基づく大型建設事業である図書館文化ホール等（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年度完成予定）に全額充当する。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・教育奨励基金：図書館文化ホール等の備品購入費等に全額充当する。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歳出の不足を財政調整基金の取り崩しで補う財政運営を避け、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年度は取崩しを行わず利子の積立のみで決算した。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今後の行財政運営のため、特に近年の異常気象に対応するためには、現在高程度の残高は必要であると考えている。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年度途中での運用は行うものの、年度末残高は現在高となるよう財政運営を行っていく方針である。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利子のみ積立てている。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現在、施設の統廃合を含む公共施設再配置計画を進めている段階であり、施設廃止にかかる繰上償還が発生した場合に対応するため、現在の基金残高は確保し、一時的な公債費増に備える。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なお、本市では満期一括償還での借入れは行っておらず、今後も行う予定はない。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人口の減少に加え、大企業や商業集積地域がない等の要因により財政基盤が弱く、財政力指数は</a:t>
          </a:r>
          <a:r>
            <a:rPr kumimoji="1" lang="en-US" altLang="ja-JP" sz="1200">
              <a:latin typeface="ＭＳ Ｐゴシック" panose="020B0600070205080204" pitchFamily="50" charset="-128"/>
              <a:ea typeface="ＭＳ Ｐゴシック" panose="020B0600070205080204" pitchFamily="50" charset="-128"/>
            </a:rPr>
            <a:t>0.42</a:t>
          </a:r>
          <a:r>
            <a:rPr kumimoji="1" lang="ja-JP" altLang="en-US" sz="1200">
              <a:latin typeface="ＭＳ Ｐゴシック" panose="020B0600070205080204" pitchFamily="50" charset="-128"/>
              <a:ea typeface="ＭＳ Ｐゴシック" panose="020B0600070205080204" pitchFamily="50" charset="-128"/>
            </a:rPr>
            <a:t>と類似団体より</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ポイント上回っているものの経年の変動はない。</a:t>
          </a:r>
        </a:p>
        <a:p>
          <a:r>
            <a:rPr kumimoji="1" lang="ja-JP" altLang="en-US" sz="1200">
              <a:latin typeface="ＭＳ Ｐゴシック" panose="020B0600070205080204" pitchFamily="50" charset="-128"/>
              <a:ea typeface="ＭＳ Ｐゴシック" panose="020B0600070205080204" pitchFamily="50" charset="-128"/>
            </a:rPr>
            <a:t>　緊急に必要な事業の峻別や投資的経費の抑制等の歳出の徹底的な見直しを実施するとともに、税収の徴収率向上及びふるさと納税の推進等による歳入確保の一層の推進を図り、財政の健全化に努める。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類似団体の平均値との比較では</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％下回っているが、愛媛県平均と比べると</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％上回っている。社会保障関係経費の増加は顕著で、特に障害福祉費及び高齢者福祉費が増加している。</a:t>
          </a:r>
        </a:p>
        <a:p>
          <a:r>
            <a:rPr kumimoji="1" lang="ja-JP" altLang="en-US" sz="1200">
              <a:latin typeface="ＭＳ Ｐゴシック" panose="020B0600070205080204" pitchFamily="50" charset="-128"/>
              <a:ea typeface="ＭＳ Ｐゴシック" panose="020B0600070205080204" pitchFamily="50" charset="-128"/>
            </a:rPr>
            <a:t>　事務事業の見直しを更に進めるとともに、全ての事務事業の優先度を厳しく点検し、優先度の低い事務事業について計画的に廃止・縮小を進めるとともに、公共施設の再配置計画に基づく施設の統廃合を進め、物件費、維持補修費、補助費といった経常経費の削減を図り、現在の水準よりさらに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59</xdr:row>
      <xdr:rowOff>152037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6414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59</xdr:row>
      <xdr:rowOff>148590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117566</xdr:rowOff>
    </xdr:from>
    <xdr:to>
      <xdr:col>15</xdr:col>
      <xdr:colOff>82550</xdr:colOff>
      <xdr:row>59</xdr:row>
      <xdr:rowOff>148590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331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117566</xdr:rowOff>
    </xdr:from>
    <xdr:to>
      <xdr:col>11</xdr:col>
      <xdr:colOff>31750</xdr:colOff>
      <xdr:row>59</xdr:row>
      <xdr:rowOff>155484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3311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101237</xdr:rowOff>
    </xdr:from>
    <xdr:to>
      <xdr:col>23</xdr:col>
      <xdr:colOff>184150</xdr:colOff>
      <xdr:row>60</xdr:row>
      <xdr:rowOff>31387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117764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66766</xdr:rowOff>
    </xdr:from>
    <xdr:to>
      <xdr:col>11</xdr:col>
      <xdr:colOff>82550</xdr:colOff>
      <xdr:row>59</xdr:row>
      <xdr:rowOff>168366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7093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a:t>
          </a:r>
          <a:r>
            <a:rPr kumimoji="1" lang="en-US" altLang="ja-JP" sz="1200">
              <a:latin typeface="ＭＳ Ｐゴシック" panose="020B0600070205080204" pitchFamily="50" charset="-128"/>
              <a:ea typeface="ＭＳ Ｐゴシック" panose="020B0600070205080204" pitchFamily="50" charset="-128"/>
            </a:rPr>
            <a:t>41,542</a:t>
          </a:r>
          <a:r>
            <a:rPr kumimoji="1" lang="ja-JP" altLang="en-US" sz="1200">
              <a:latin typeface="ＭＳ Ｐゴシック" panose="020B0600070205080204" pitchFamily="50" charset="-128"/>
              <a:ea typeface="ＭＳ Ｐゴシック" panose="020B0600070205080204" pitchFamily="50" charset="-128"/>
            </a:rPr>
            <a:t>円下回っているが、愛媛県平均と比較すると</a:t>
          </a:r>
          <a:r>
            <a:rPr kumimoji="1" lang="en-US" altLang="ja-JP" sz="1200">
              <a:latin typeface="ＭＳ Ｐゴシック" panose="020B0600070205080204" pitchFamily="50" charset="-128"/>
              <a:ea typeface="ＭＳ Ｐゴシック" panose="020B0600070205080204" pitchFamily="50" charset="-128"/>
            </a:rPr>
            <a:t>267</a:t>
          </a:r>
          <a:r>
            <a:rPr kumimoji="1" lang="ja-JP" altLang="en-US" sz="1200">
              <a:latin typeface="ＭＳ Ｐゴシック" panose="020B0600070205080204" pitchFamily="50" charset="-128"/>
              <a:ea typeface="ＭＳ Ｐゴシック" panose="020B0600070205080204" pitchFamily="50" charset="-128"/>
            </a:rPr>
            <a:t>円上回っている。その主な要因は主に物件費・補助費にあり、保有する公共施設数が多く、その維持管理に費用がかかっていること、及び経常的な補助費の削減が進まないためである。</a:t>
          </a:r>
        </a:p>
        <a:p>
          <a:r>
            <a:rPr kumimoji="1" lang="ja-JP" altLang="en-US" sz="1200">
              <a:latin typeface="ＭＳ Ｐゴシック" panose="020B0600070205080204" pitchFamily="50" charset="-128"/>
              <a:ea typeface="ＭＳ Ｐゴシック" panose="020B0600070205080204" pitchFamily="50" charset="-128"/>
            </a:rPr>
            <a:t>　今後の抑制を図るため、予算編成時から厳密な事務事業の選別に務め、特に公共施設の更新等、後年度に多額の物件費を生じる案件については、慎重な判断を行うように努める。補助費についても、補助金等審議会に諮り、補助金交付の基準を抜本的に見直すことにより歳出抑制を行う。</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129043</xdr:rowOff>
    </xdr:from>
    <xdr:to>
      <xdr:col>23</xdr:col>
      <xdr:colOff>133350</xdr:colOff>
      <xdr:row>82</xdr:row>
      <xdr:rowOff>143895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87943"/>
          <a:ext cx="8382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143895</xdr:rowOff>
    </xdr:from>
    <xdr:to>
      <xdr:col>19</xdr:col>
      <xdr:colOff>133350</xdr:colOff>
      <xdr:row>83</xdr:row>
      <xdr:rowOff>41704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02795"/>
          <a:ext cx="889000" cy="6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166661</xdr:rowOff>
    </xdr:from>
    <xdr:to>
      <xdr:col>15</xdr:col>
      <xdr:colOff>82550</xdr:colOff>
      <xdr:row>83</xdr:row>
      <xdr:rowOff>41704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25561"/>
          <a:ext cx="8890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166661</xdr:rowOff>
    </xdr:from>
    <xdr:to>
      <xdr:col>11</xdr:col>
      <xdr:colOff>31750</xdr:colOff>
      <xdr:row>83</xdr:row>
      <xdr:rowOff>298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25561"/>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78243</xdr:rowOff>
    </xdr:from>
    <xdr:to>
      <xdr:col>23</xdr:col>
      <xdr:colOff>184150</xdr:colOff>
      <xdr:row>83</xdr:row>
      <xdr:rowOff>8393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94770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93095</xdr:rowOff>
    </xdr:from>
    <xdr:to>
      <xdr:col>19</xdr:col>
      <xdr:colOff>184150</xdr:colOff>
      <xdr:row>83</xdr:row>
      <xdr:rowOff>23245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33422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162354</xdr:rowOff>
    </xdr:from>
    <xdr:to>
      <xdr:col>15</xdr:col>
      <xdr:colOff>133350</xdr:colOff>
      <xdr:row>83</xdr:row>
      <xdr:rowOff>92504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102681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115861</xdr:rowOff>
    </xdr:from>
    <xdr:to>
      <xdr:col>11</xdr:col>
      <xdr:colOff>82550</xdr:colOff>
      <xdr:row>83</xdr:row>
      <xdr:rowOff>46011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7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56188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4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120948</xdr:rowOff>
    </xdr:from>
    <xdr:to>
      <xdr:col>7</xdr:col>
      <xdr:colOff>31750</xdr:colOff>
      <xdr:row>83</xdr:row>
      <xdr:rowOff>51098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61275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4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全国市平均より</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ポイント下回っており、類似団体平均と比べても</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今後とも各種手当の点検による縮減、特に働き方改革による時間外勤務手当の適正執行への努力を行うともに、地域の民間企業等の平均給与の状況を踏まえ、給与の適正化に努める。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113091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233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113091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5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136071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147562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44345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a:t>
          </a:r>
          <a:r>
            <a:rPr kumimoji="1" lang="en-US" altLang="ja-JP" sz="1200">
              <a:latin typeface="ＭＳ Ｐゴシック" panose="020B0600070205080204" pitchFamily="50" charset="-128"/>
              <a:ea typeface="ＭＳ Ｐゴシック" panose="020B0600070205080204" pitchFamily="50" charset="-128"/>
            </a:rPr>
            <a:t>1.59</a:t>
          </a:r>
          <a:r>
            <a:rPr kumimoji="1" lang="ja-JP" altLang="en-US" sz="1200">
              <a:latin typeface="ＭＳ Ｐゴシック" panose="020B0600070205080204" pitchFamily="50" charset="-128"/>
              <a:ea typeface="ＭＳ Ｐゴシック" panose="020B0600070205080204" pitchFamily="50" charset="-128"/>
            </a:rPr>
            <a:t>人下回っているが、愛媛県平均と比較すると</a:t>
          </a:r>
          <a:r>
            <a:rPr kumimoji="1" lang="en-US" altLang="ja-JP" sz="1200">
              <a:latin typeface="ＭＳ Ｐゴシック" panose="020B0600070205080204" pitchFamily="50" charset="-128"/>
              <a:ea typeface="ＭＳ Ｐゴシック" panose="020B0600070205080204" pitchFamily="50" charset="-128"/>
            </a:rPr>
            <a:t>0.71</a:t>
          </a:r>
          <a:r>
            <a:rPr kumimoji="1" lang="ja-JP" altLang="en-US" sz="1200">
              <a:latin typeface="ＭＳ Ｐゴシック" panose="020B0600070205080204" pitchFamily="50" charset="-128"/>
              <a:ea typeface="ＭＳ Ｐゴシック" panose="020B0600070205080204" pitchFamily="50" charset="-128"/>
            </a:rPr>
            <a:t>人上回っている。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次伊予市定員適正化計画（平成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人の削減を行い、適正人員数に達したとの判断から、平成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年度からの第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年度）では、ほぼ同数を維持する計画としている。</a:t>
          </a:r>
        </a:p>
        <a:p>
          <a:r>
            <a:rPr kumimoji="1" lang="ja-JP" altLang="en-US" sz="1200">
              <a:latin typeface="ＭＳ Ｐゴシック" panose="020B0600070205080204" pitchFamily="50" charset="-128"/>
              <a:ea typeface="ＭＳ Ｐゴシック" panose="020B0600070205080204" pitchFamily="50" charset="-128"/>
            </a:rPr>
            <a:t>　今後住民サービスの低下を招かないよう適性な定員管理に努める。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94101</xdr:rowOff>
    </xdr:from>
    <xdr:to>
      <xdr:col>81</xdr:col>
      <xdr:colOff>44450</xdr:colOff>
      <xdr:row>61</xdr:row>
      <xdr:rowOff>104442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5255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86058</xdr:rowOff>
    </xdr:from>
    <xdr:to>
      <xdr:col>77</xdr:col>
      <xdr:colOff>44450</xdr:colOff>
      <xdr:row>61</xdr:row>
      <xdr:rowOff>94101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445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42394</xdr:rowOff>
    </xdr:from>
    <xdr:to>
      <xdr:col>72</xdr:col>
      <xdr:colOff>203200</xdr:colOff>
      <xdr:row>61</xdr:row>
      <xdr:rowOff>86058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0084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33201</xdr:rowOff>
    </xdr:from>
    <xdr:to>
      <xdr:col>68</xdr:col>
      <xdr:colOff>152400</xdr:colOff>
      <xdr:row>61</xdr:row>
      <xdr:rowOff>42394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9165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53642</xdr:rowOff>
    </xdr:from>
    <xdr:to>
      <xdr:col>81</xdr:col>
      <xdr:colOff>95250</xdr:colOff>
      <xdr:row>61</xdr:row>
      <xdr:rowOff>155242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70169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43301</xdr:rowOff>
    </xdr:from>
    <xdr:to>
      <xdr:col>77</xdr:col>
      <xdr:colOff>95250</xdr:colOff>
      <xdr:row>61</xdr:row>
      <xdr:rowOff>144901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155078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70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35258</xdr:rowOff>
    </xdr:from>
    <xdr:to>
      <xdr:col>73</xdr:col>
      <xdr:colOff>44450</xdr:colOff>
      <xdr:row>61</xdr:row>
      <xdr:rowOff>136858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147035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163044</xdr:rowOff>
    </xdr:from>
    <xdr:to>
      <xdr:col>68</xdr:col>
      <xdr:colOff>203200</xdr:colOff>
      <xdr:row>61</xdr:row>
      <xdr:rowOff>93194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103371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1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153851</xdr:rowOff>
    </xdr:from>
    <xdr:to>
      <xdr:col>64</xdr:col>
      <xdr:colOff>152400</xdr:colOff>
      <xdr:row>61</xdr:row>
      <xdr:rowOff>84001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94178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合併特例債・臨時財政対策債以外の市債の償還は進んでいるものの、新市建設計画における最終年次が近づき、大型建設事業が順次完了し、地方債借入も大幅に増えており、比率は上昇傾向にある。</a:t>
          </a:r>
        </a:p>
        <a:p>
          <a:r>
            <a:rPr kumimoji="1" lang="ja-JP" altLang="en-US" sz="1200">
              <a:latin typeface="ＭＳ Ｐゴシック" panose="020B0600070205080204" pitchFamily="50" charset="-128"/>
              <a:ea typeface="ＭＳ Ｐゴシック" panose="020B0600070205080204" pitchFamily="50" charset="-128"/>
            </a:rPr>
            <a:t>　まだ今後数年間は上昇傾向が続くと思われる。</a:t>
          </a:r>
        </a:p>
        <a:p>
          <a:r>
            <a:rPr kumimoji="1" lang="ja-JP" altLang="en-US" sz="1200">
              <a:latin typeface="ＭＳ Ｐゴシック" panose="020B0600070205080204" pitchFamily="50" charset="-128"/>
              <a:ea typeface="ＭＳ Ｐゴシック" panose="020B0600070205080204" pitchFamily="50" charset="-128"/>
            </a:rPr>
            <a:t>　今後の建設事業の実施にあたっては、市民ニーズを的確に把握し内容を精査して、起債に大きく頼ることのない財政運営に努めるとともに、新規借入額をその年度の元金償還額以内に抑え、地方債残高の増加を抑制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167322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3334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36</xdr:row>
      <xdr:rowOff>167322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37</xdr:row>
      <xdr:rowOff>20003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395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52176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6365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116522</xdr:rowOff>
    </xdr:from>
    <xdr:to>
      <xdr:col>73</xdr:col>
      <xdr:colOff>44450</xdr:colOff>
      <xdr:row>37</xdr:row>
      <xdr:rowOff>46672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56849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類似団体との比較では</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％上回っており高い比率となっている。これは新市建設計画に定める大型施設整備事業実施に伴い新規の地方債発行が増加していることによる。</a:t>
          </a:r>
        </a:p>
        <a:p>
          <a:r>
            <a:rPr kumimoji="1" lang="ja-JP" altLang="en-US" sz="1200">
              <a:latin typeface="ＭＳ Ｐゴシック" panose="020B0600070205080204" pitchFamily="50" charset="-128"/>
              <a:ea typeface="ＭＳ Ｐゴシック" panose="020B0600070205080204" pitchFamily="50" charset="-128"/>
            </a:rPr>
            <a:t>　前年度との比較では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％悪化しており、利率の高い地方債の償還が順次終了していること、及び、事業費の見直しに伴い歳出規模の抑制に努めたことを差し引いてもなお、新規の地方債借入増の影響が大きく表れている。</a:t>
          </a:r>
        </a:p>
        <a:p>
          <a:r>
            <a:rPr kumimoji="1" lang="ja-JP" altLang="en-US" sz="1200">
              <a:latin typeface="ＭＳ Ｐゴシック" panose="020B0600070205080204" pitchFamily="50" charset="-128"/>
              <a:ea typeface="ＭＳ Ｐゴシック" panose="020B0600070205080204" pitchFamily="50" charset="-128"/>
            </a:rPr>
            <a:t>　今後事業の実施には、事業内容精査の上、後世への負担を軽減するよう歳出規模の抑制に努める。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14</xdr:row>
      <xdr:rowOff>113538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51142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111125</xdr:rowOff>
    </xdr:from>
    <xdr:to>
      <xdr:col>77</xdr:col>
      <xdr:colOff>44450</xdr:colOff>
      <xdr:row>14</xdr:row>
      <xdr:rowOff>136979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51142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123879</xdr:rowOff>
    </xdr:from>
    <xdr:to>
      <xdr:col>72</xdr:col>
      <xdr:colOff>203200</xdr:colOff>
      <xdr:row>14</xdr:row>
      <xdr:rowOff>136979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24179"/>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80445</xdr:rowOff>
    </xdr:from>
    <xdr:to>
      <xdr:col>68</xdr:col>
      <xdr:colOff>152400</xdr:colOff>
      <xdr:row>14</xdr:row>
      <xdr:rowOff>123879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48074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62738</xdr:rowOff>
    </xdr:from>
    <xdr:to>
      <xdr:col>81</xdr:col>
      <xdr:colOff>95250</xdr:colOff>
      <xdr:row>14</xdr:row>
      <xdr:rowOff>164338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34815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43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146702</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54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86179</xdr:rowOff>
    </xdr:from>
    <xdr:to>
      <xdr:col>73</xdr:col>
      <xdr:colOff>44450</xdr:colOff>
      <xdr:row>15</xdr:row>
      <xdr:rowOff>16329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1106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57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73079</xdr:rowOff>
    </xdr:from>
    <xdr:to>
      <xdr:col>68</xdr:col>
      <xdr:colOff>203200</xdr:colOff>
      <xdr:row>15</xdr:row>
      <xdr:rowOff>3229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159456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55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類似団体と比較すると</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ポイント、愛媛県平均との比較では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ポイントと、それぞれ上回っている。新規採用を控えるとともに、退職者不補充により職員数を削減して人件費の抑制に努めており、近年の人手不足も影響して、減少に転じた。</a:t>
          </a:r>
        </a:p>
        <a:p>
          <a:r>
            <a:rPr kumimoji="1" lang="ja-JP" altLang="en-US" sz="1200">
              <a:latin typeface="ＭＳ Ｐゴシック" panose="020B0600070205080204" pitchFamily="50" charset="-128"/>
              <a:ea typeface="ＭＳ Ｐゴシック" panose="020B0600070205080204" pitchFamily="50" charset="-128"/>
            </a:rPr>
            <a:t>　今後は、第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次定員適正化計画（平成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年度）に基づき適正な人員管理に努め、各種手当を含めた人件費抑制に繋げていくよう努める。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類似団体と比較してみると、</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ポイント、愛媛県平均との比較でも</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ポイント上回っているが、昨年度と比較すると</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全庁を挙げて財政改革に取り組み、事業ごとの事務費の無駄の削減を積上げた結果によるものである。</a:t>
          </a:r>
        </a:p>
        <a:p>
          <a:r>
            <a:rPr kumimoji="1" lang="ja-JP" altLang="en-US" sz="1200">
              <a:latin typeface="ＭＳ Ｐゴシック" panose="020B0600070205080204" pitchFamily="50" charset="-128"/>
              <a:ea typeface="ＭＳ Ｐゴシック" panose="020B0600070205080204" pitchFamily="50" charset="-128"/>
            </a:rPr>
            <a:t>　しかし、臨時職員数の見直しにはまだ年数を要し、また、公共施設の維持管理に多額の経費がかかっている。</a:t>
          </a:r>
        </a:p>
        <a:p>
          <a:r>
            <a:rPr kumimoji="1" lang="ja-JP" altLang="en-US" sz="1200">
              <a:latin typeface="ＭＳ Ｐゴシック" panose="020B0600070205080204" pitchFamily="50" charset="-128"/>
              <a:ea typeface="ＭＳ Ｐゴシック" panose="020B0600070205080204" pitchFamily="50" charset="-128"/>
            </a:rPr>
            <a:t>　今後は民間でも実施可能な業務の民間委託による経費の圧縮を図るとともに、より一層事務事業の見直し等により歳出の抑制に努める。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97064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78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21</xdr:row>
      <xdr:rowOff>80736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546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132443</xdr:rowOff>
    </xdr:from>
    <xdr:to>
      <xdr:col>73</xdr:col>
      <xdr:colOff>180975</xdr:colOff>
      <xdr:row>21</xdr:row>
      <xdr:rowOff>80736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61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21</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61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29936</xdr:rowOff>
    </xdr:from>
    <xdr:to>
      <xdr:col>74</xdr:col>
      <xdr:colOff>31750</xdr:colOff>
      <xdr:row>21</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116313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81643</xdr:rowOff>
    </xdr:from>
    <xdr:to>
      <xdr:col>69</xdr:col>
      <xdr:colOff>142875</xdr:colOff>
      <xdr:row>21</xdr:row>
      <xdr:rowOff>11793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168020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146957</xdr:rowOff>
    </xdr:from>
    <xdr:to>
      <xdr:col>65</xdr:col>
      <xdr:colOff>53975</xdr:colOff>
      <xdr:row>21</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類似団体と比べ</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ポイント、愛媛県平均と比べると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ポイントそれぞれ低くなっているるものの年々増加しており、類似団体平均に近づいている。</a:t>
          </a:r>
        </a:p>
        <a:p>
          <a:r>
            <a:rPr kumimoji="1" lang="ja-JP" altLang="en-US" sz="1200">
              <a:latin typeface="ＭＳ Ｐゴシック" panose="020B0600070205080204" pitchFamily="50" charset="-128"/>
              <a:ea typeface="ＭＳ Ｐゴシック" panose="020B0600070205080204" pitchFamily="50" charset="-128"/>
            </a:rPr>
            <a:t>　生活困窮者、高齢者、児童、心身障害者等に対する支援については、サービスの低下をもたらすことなく適正な経費の支出に努めることで、財政を圧迫する上昇傾向に歯止めをかけるよう努める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56</xdr:row>
      <xdr:rowOff>23585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050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75293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55</xdr:row>
      <xdr:rowOff>42635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116115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類似団体と比較してみると、</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ポイント下回っており、愛媛県平均より</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ポイント下回っているが、前年度比較では横ばいである。</a:t>
          </a:r>
        </a:p>
        <a:p>
          <a:r>
            <a:rPr kumimoji="1" lang="ja-JP" altLang="en-US" sz="1200">
              <a:latin typeface="ＭＳ Ｐゴシック" panose="020B0600070205080204" pitchFamily="50" charset="-128"/>
              <a:ea typeface="ＭＳ Ｐゴシック" panose="020B0600070205080204" pitchFamily="50" charset="-128"/>
            </a:rPr>
            <a:t>　繰出金については、国民健康保険特別会計において、平成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年度から愛媛県が保険者に加わり、財政運営の責任主体となることから、今後の動向を注視しつつ適正化に努めるとともに、保険税率の適正化を図り普通会計の赤字補てんを減らしていくように努める。</a:t>
          </a:r>
        </a:p>
        <a:p>
          <a:r>
            <a:rPr kumimoji="1" lang="ja-JP" altLang="en-US" sz="1200">
              <a:latin typeface="ＭＳ Ｐゴシック" panose="020B0600070205080204" pitchFamily="50" charset="-128"/>
              <a:ea typeface="ＭＳ Ｐゴシック" panose="020B0600070205080204" pitchFamily="50" charset="-128"/>
            </a:rPr>
            <a:t>　また下水道事業においては、公営企業法適用化への事務を進めるとともに、独立採算の原則に立ち返った料金設定等により健全化を図る。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2903</xdr:rowOff>
    </xdr:from>
    <xdr:to>
      <xdr:col>82</xdr:col>
      <xdr:colOff>107950</xdr:colOff>
      <xdr:row>54</xdr:row>
      <xdr:rowOff>9434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612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2903</xdr:rowOff>
    </xdr:from>
    <xdr:to>
      <xdr:col>78</xdr:col>
      <xdr:colOff>69850</xdr:colOff>
      <xdr:row>54</xdr:row>
      <xdr:rowOff>74749</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612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74749</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287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29028</xdr:rowOff>
    </xdr:from>
    <xdr:to>
      <xdr:col>69</xdr:col>
      <xdr:colOff>92075</xdr:colOff>
      <xdr:row>54</xdr:row>
      <xdr:rowOff>42091</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2873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130084</xdr:rowOff>
    </xdr:from>
    <xdr:to>
      <xdr:col>82</xdr:col>
      <xdr:colOff>158750</xdr:colOff>
      <xdr:row>54</xdr:row>
      <xdr:rowOff>60234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38661</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2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123553</xdr:rowOff>
    </xdr:from>
    <xdr:to>
      <xdr:col>78</xdr:col>
      <xdr:colOff>120650</xdr:colOff>
      <xdr:row>54</xdr:row>
      <xdr:rowOff>53703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63880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7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23949</xdr:rowOff>
    </xdr:from>
    <xdr:to>
      <xdr:col>74</xdr:col>
      <xdr:colOff>31750</xdr:colOff>
      <xdr:row>54</xdr:row>
      <xdr:rowOff>125549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135726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162741</xdr:rowOff>
    </xdr:from>
    <xdr:to>
      <xdr:col>65</xdr:col>
      <xdr:colOff>53975</xdr:colOff>
      <xdr:row>54</xdr:row>
      <xdr:rowOff>92891</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103068</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1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類似団体と比較してみると</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ポイント、愛媛県平均より</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ポイント、それぞれ大きく上回っている。市の補助する各種団体への補助金が近年多額になっている上に、既得権化しているものに対する削減が、なかなか進んでいない現状である。</a:t>
          </a:r>
        </a:p>
        <a:p>
          <a:r>
            <a:rPr kumimoji="1" lang="ja-JP" altLang="en-US" sz="1200">
              <a:latin typeface="ＭＳ Ｐゴシック" panose="020B0600070205080204" pitchFamily="50" charset="-128"/>
              <a:ea typeface="ＭＳ Ｐゴシック" panose="020B0600070205080204" pitchFamily="50" charset="-128"/>
            </a:rPr>
            <a:t>　令和元年度には、改めて補助金等審議会を立ち上げ、補助金交付の基準を抜本的に見直し、その後に団体の活動内容も再精査を行い、必要性の低い補助金は見直し、廃止を行う。</a:t>
          </a:r>
        </a:p>
        <a:p>
          <a:r>
            <a:rPr kumimoji="1" lang="ja-JP" altLang="en-US" sz="1200">
              <a:latin typeface="ＭＳ Ｐゴシック" panose="020B0600070205080204" pitchFamily="50" charset="-128"/>
              <a:ea typeface="ＭＳ Ｐゴシック" panose="020B0600070205080204" pitchFamily="50" charset="-128"/>
            </a:rPr>
            <a:t>　また一部事務組合の事業内容についても事前の精査に努める。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866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143002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13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38</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135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30988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市町合併後、低金利かつ償還期間の長い地方債を活用してきたため、単年での地方債償還額は、まだ減少傾向にある。</a:t>
          </a:r>
        </a:p>
        <a:p>
          <a:r>
            <a:rPr kumimoji="1" lang="ja-JP" altLang="en-US" sz="1200">
              <a:latin typeface="ＭＳ Ｐゴシック" panose="020B0600070205080204" pitchFamily="50" charset="-128"/>
              <a:ea typeface="ＭＳ Ｐゴシック" panose="020B0600070205080204" pitchFamily="50" charset="-128"/>
            </a:rPr>
            <a:t>　類似団体と比較してみると</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新市建設計画実施により、本庁舎、図書館文化ホールをはじめとした大型建設事業が実施されたため、今後令和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年度をピークに増加が見込まれる。</a:t>
          </a:r>
        </a:p>
        <a:p>
          <a:r>
            <a:rPr kumimoji="1" lang="ja-JP" altLang="en-US" sz="1200">
              <a:latin typeface="ＭＳ Ｐゴシック" panose="020B0600070205080204" pitchFamily="50" charset="-128"/>
              <a:ea typeface="ＭＳ Ｐゴシック" panose="020B0600070205080204" pitchFamily="50" charset="-128"/>
            </a:rPr>
            <a:t>　大型建設事業の実施にあたっては、市民ニーズを的確に把握し内容を精査した事業実施に努める。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74</xdr:row>
      <xdr:rowOff>123190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02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00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117475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00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117475</xdr:rowOff>
    </xdr:from>
    <xdr:to>
      <xdr:col>11</xdr:col>
      <xdr:colOff>9525</xdr:colOff>
      <xdr:row>74</xdr:row>
      <xdr:rowOff>136525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04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64770</xdr:rowOff>
    </xdr:from>
    <xdr:to>
      <xdr:col>24</xdr:col>
      <xdr:colOff>76200</xdr:colOff>
      <xdr:row>74</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144797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72390</xdr:rowOff>
    </xdr:from>
    <xdr:to>
      <xdr:col>20</xdr:col>
      <xdr:colOff>38100</xdr:colOff>
      <xdr:row>75</xdr:row>
      <xdr:rowOff>2540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62865</xdr:rowOff>
    </xdr:from>
    <xdr:to>
      <xdr:col>15</xdr:col>
      <xdr:colOff>149225</xdr:colOff>
      <xdr:row>74</xdr:row>
      <xdr:rowOff>164465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66675</xdr:rowOff>
    </xdr:from>
    <xdr:to>
      <xdr:col>11</xdr:col>
      <xdr:colOff>60325</xdr:colOff>
      <xdr:row>74</xdr:row>
      <xdr:rowOff>168275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85725</xdr:rowOff>
    </xdr:from>
    <xdr:to>
      <xdr:col>6</xdr:col>
      <xdr:colOff>171450</xdr:colOff>
      <xdr:row>75</xdr:row>
      <xdr:rowOff>15875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26052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ポイント、愛媛県平均との比較では</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ポイント上回っており、悪化の傾向にある。これは近年の補助費等、特に一部事務組合に関係する経費の増加が影響している。</a:t>
          </a:r>
        </a:p>
        <a:p>
          <a:r>
            <a:rPr kumimoji="1" lang="ja-JP" altLang="en-US" sz="1200">
              <a:latin typeface="ＭＳ Ｐゴシック" panose="020B0600070205080204" pitchFamily="50" charset="-128"/>
              <a:ea typeface="ＭＳ Ｐゴシック" panose="020B0600070205080204" pitchFamily="50" charset="-128"/>
            </a:rPr>
            <a:t>　当初予算の編成などを通じて、全庁的な取組により悪化傾向に歯止めをかけることが急務である。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16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16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62230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24130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393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154957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125781</xdr:rowOff>
    </xdr:from>
    <xdr:to>
      <xdr:col>29</xdr:col>
      <xdr:colOff>127000</xdr:colOff>
      <xdr:row>17</xdr:row>
      <xdr:rowOff>158204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88056"/>
          <a:ext cx="647700" cy="3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87147</xdr:rowOff>
    </xdr:from>
    <xdr:to>
      <xdr:col>26</xdr:col>
      <xdr:colOff>50800</xdr:colOff>
      <xdr:row>17</xdr:row>
      <xdr:rowOff>125781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49422"/>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87147</xdr:rowOff>
    </xdr:from>
    <xdr:to>
      <xdr:col>22</xdr:col>
      <xdr:colOff>114300</xdr:colOff>
      <xdr:row>17</xdr:row>
      <xdr:rowOff>98285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9422"/>
          <a:ext cx="698500" cy="1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98285</xdr:rowOff>
    </xdr:from>
    <xdr:to>
      <xdr:col>18</xdr:col>
      <xdr:colOff>177800</xdr:colOff>
      <xdr:row>17</xdr:row>
      <xdr:rowOff>141910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0560"/>
          <a:ext cx="698500" cy="4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107404</xdr:rowOff>
    </xdr:from>
    <xdr:to>
      <xdr:col>29</xdr:col>
      <xdr:colOff>177800</xdr:colOff>
      <xdr:row>18</xdr:row>
      <xdr:rowOff>37554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79481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74981</xdr:rowOff>
    </xdr:from>
    <xdr:to>
      <xdr:col>26</xdr:col>
      <xdr:colOff>101600</xdr:colOff>
      <xdr:row>18</xdr:row>
      <xdr:rowOff>5131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161358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36347</xdr:rowOff>
    </xdr:from>
    <xdr:to>
      <xdr:col>22</xdr:col>
      <xdr:colOff>165100</xdr:colOff>
      <xdr:row>17</xdr:row>
      <xdr:rowOff>137947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122724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47485</xdr:rowOff>
    </xdr:from>
    <xdr:to>
      <xdr:col>19</xdr:col>
      <xdr:colOff>38100</xdr:colOff>
      <xdr:row>17</xdr:row>
      <xdr:rowOff>149085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133862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91110</xdr:rowOff>
    </xdr:from>
    <xdr:to>
      <xdr:col>15</xdr:col>
      <xdr:colOff>101600</xdr:colOff>
      <xdr:row>18</xdr:row>
      <xdr:rowOff>21260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13077</xdr:rowOff>
    </xdr:from>
    <xdr:to>
      <xdr:col>29</xdr:col>
      <xdr:colOff>127000</xdr:colOff>
      <xdr:row>38</xdr:row>
      <xdr:rowOff>14849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0677"/>
          <a:ext cx="6477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14849</xdr:rowOff>
    </xdr:from>
    <xdr:to>
      <xdr:col>26</xdr:col>
      <xdr:colOff>50800</xdr:colOff>
      <xdr:row>38</xdr:row>
      <xdr:rowOff>21875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2449"/>
          <a:ext cx="698500" cy="7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19699</xdr:rowOff>
    </xdr:from>
    <xdr:to>
      <xdr:col>22</xdr:col>
      <xdr:colOff>114300</xdr:colOff>
      <xdr:row>38</xdr:row>
      <xdr:rowOff>21875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7299"/>
          <a:ext cx="698500" cy="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6394</xdr:rowOff>
    </xdr:from>
    <xdr:to>
      <xdr:col>18</xdr:col>
      <xdr:colOff>177800</xdr:colOff>
      <xdr:row>38</xdr:row>
      <xdr:rowOff>19699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3994"/>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305177</xdr:rowOff>
    </xdr:from>
    <xdr:to>
      <xdr:col>29</xdr:col>
      <xdr:colOff>177800</xdr:colOff>
      <xdr:row>38</xdr:row>
      <xdr:rowOff>63877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306949</xdr:rowOff>
    </xdr:from>
    <xdr:to>
      <xdr:col>26</xdr:col>
      <xdr:colOff>101600</xdr:colOff>
      <xdr:row>38</xdr:row>
      <xdr:rowOff>65649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50426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313975</xdr:rowOff>
    </xdr:from>
    <xdr:to>
      <xdr:col>22</xdr:col>
      <xdr:colOff>165100</xdr:colOff>
      <xdr:row>38</xdr:row>
      <xdr:rowOff>72675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57452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311799</xdr:rowOff>
    </xdr:from>
    <xdr:to>
      <xdr:col>19</xdr:col>
      <xdr:colOff>38100</xdr:colOff>
      <xdr:row>38</xdr:row>
      <xdr:rowOff>70499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55276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298494</xdr:rowOff>
    </xdr:from>
    <xdr:to>
      <xdr:col>15</xdr:col>
      <xdr:colOff>101600</xdr:colOff>
      <xdr:row>38</xdr:row>
      <xdr:rowOff>57194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41971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18694</xdr:rowOff>
    </xdr:from>
    <xdr:to>
      <xdr:col>24</xdr:col>
      <xdr:colOff>63500</xdr:colOff>
      <xdr:row>36</xdr:row>
      <xdr:rowOff>31305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90894"/>
          <a:ext cx="8382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18694</xdr:rowOff>
    </xdr:from>
    <xdr:to>
      <xdr:col>19</xdr:col>
      <xdr:colOff>177800</xdr:colOff>
      <xdr:row>36</xdr:row>
      <xdr:rowOff>51740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0894"/>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51740</xdr:rowOff>
    </xdr:from>
    <xdr:to>
      <xdr:col>15</xdr:col>
      <xdr:colOff>50800</xdr:colOff>
      <xdr:row>36</xdr:row>
      <xdr:rowOff>62649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3940"/>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62649</xdr:rowOff>
    </xdr:from>
    <xdr:to>
      <xdr:col>10</xdr:col>
      <xdr:colOff>114300</xdr:colOff>
      <xdr:row>36</xdr:row>
      <xdr:rowOff>64897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484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151955</xdr:rowOff>
    </xdr:from>
    <xdr:to>
      <xdr:col>24</xdr:col>
      <xdr:colOff>114300</xdr:colOff>
      <xdr:row>36</xdr:row>
      <xdr:rowOff>82105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130382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139344</xdr:rowOff>
    </xdr:from>
    <xdr:to>
      <xdr:col>20</xdr:col>
      <xdr:colOff>38100</xdr:colOff>
      <xdr:row>36</xdr:row>
      <xdr:rowOff>69494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60621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940</xdr:rowOff>
    </xdr:from>
    <xdr:to>
      <xdr:col>15</xdr:col>
      <xdr:colOff>101600</xdr:colOff>
      <xdr:row>36</xdr:row>
      <xdr:rowOff>102540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93667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11849</xdr:rowOff>
    </xdr:from>
    <xdr:to>
      <xdr:col>10</xdr:col>
      <xdr:colOff>165100</xdr:colOff>
      <xdr:row>36</xdr:row>
      <xdr:rowOff>113449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104576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14097</xdr:rowOff>
    </xdr:from>
    <xdr:to>
      <xdr:col>6</xdr:col>
      <xdr:colOff>38100</xdr:colOff>
      <xdr:row>36</xdr:row>
      <xdr:rowOff>115697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106824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19424</xdr:rowOff>
    </xdr:from>
    <xdr:to>
      <xdr:col>24</xdr:col>
      <xdr:colOff>63500</xdr:colOff>
      <xdr:row>57</xdr:row>
      <xdr:rowOff>63152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92074"/>
          <a:ext cx="8382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55575</xdr:rowOff>
    </xdr:from>
    <xdr:to>
      <xdr:col>19</xdr:col>
      <xdr:colOff>177800</xdr:colOff>
      <xdr:row>57</xdr:row>
      <xdr:rowOff>19424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56775"/>
          <a:ext cx="889000" cy="1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55575</xdr:rowOff>
    </xdr:from>
    <xdr:to>
      <xdr:col>15</xdr:col>
      <xdr:colOff>50800</xdr:colOff>
      <xdr:row>56</xdr:row>
      <xdr:rowOff>121924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56775"/>
          <a:ext cx="889000" cy="6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113193</xdr:rowOff>
    </xdr:from>
    <xdr:to>
      <xdr:col>10</xdr:col>
      <xdr:colOff>114300</xdr:colOff>
      <xdr:row>56</xdr:row>
      <xdr:rowOff>121924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14393"/>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12352</xdr:rowOff>
    </xdr:from>
    <xdr:to>
      <xdr:col>24</xdr:col>
      <xdr:colOff>114300</xdr:colOff>
      <xdr:row>57</xdr:row>
      <xdr:rowOff>113952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162229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140074</xdr:rowOff>
    </xdr:from>
    <xdr:to>
      <xdr:col>20</xdr:col>
      <xdr:colOff>38100</xdr:colOff>
      <xdr:row>57</xdr:row>
      <xdr:rowOff>70224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61351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4775</xdr:rowOff>
    </xdr:from>
    <xdr:to>
      <xdr:col>15</xdr:col>
      <xdr:colOff>101600</xdr:colOff>
      <xdr:row>56</xdr:row>
      <xdr:rowOff>106375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122902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71124</xdr:rowOff>
    </xdr:from>
    <xdr:to>
      <xdr:col>10</xdr:col>
      <xdr:colOff>165100</xdr:colOff>
      <xdr:row>57</xdr:row>
      <xdr:rowOff>1274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17801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62393</xdr:rowOff>
    </xdr:from>
    <xdr:to>
      <xdr:col>6</xdr:col>
      <xdr:colOff>38100</xdr:colOff>
      <xdr:row>56</xdr:row>
      <xdr:rowOff>163993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9070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102484</xdr:rowOff>
    </xdr:from>
    <xdr:to>
      <xdr:col>24</xdr:col>
      <xdr:colOff>63500</xdr:colOff>
      <xdr:row>78</xdr:row>
      <xdr:rowOff>103009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75584"/>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87373</xdr:rowOff>
    </xdr:from>
    <xdr:to>
      <xdr:col>19</xdr:col>
      <xdr:colOff>177800</xdr:colOff>
      <xdr:row>78</xdr:row>
      <xdr:rowOff>103009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60473"/>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87373</xdr:rowOff>
    </xdr:from>
    <xdr:to>
      <xdr:col>15</xdr:col>
      <xdr:colOff>50800</xdr:colOff>
      <xdr:row>78</xdr:row>
      <xdr:rowOff>97386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60473"/>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97386</xdr:rowOff>
    </xdr:from>
    <xdr:to>
      <xdr:col>10</xdr:col>
      <xdr:colOff>114300</xdr:colOff>
      <xdr:row>78</xdr:row>
      <xdr:rowOff>98254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70486"/>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51684</xdr:rowOff>
    </xdr:from>
    <xdr:to>
      <xdr:col>24</xdr:col>
      <xdr:colOff>114300</xdr:colOff>
      <xdr:row>78</xdr:row>
      <xdr:rowOff>153284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138061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52209</xdr:rowOff>
    </xdr:from>
    <xdr:to>
      <xdr:col>20</xdr:col>
      <xdr:colOff>38100</xdr:colOff>
      <xdr:row>78</xdr:row>
      <xdr:rowOff>153809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144936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36573</xdr:rowOff>
    </xdr:from>
    <xdr:to>
      <xdr:col>15</xdr:col>
      <xdr:colOff>101600</xdr:colOff>
      <xdr:row>78</xdr:row>
      <xdr:rowOff>138173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129300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46586</xdr:rowOff>
    </xdr:from>
    <xdr:to>
      <xdr:col>10</xdr:col>
      <xdr:colOff>165100</xdr:colOff>
      <xdr:row>78</xdr:row>
      <xdr:rowOff>148186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139313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1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47454</xdr:rowOff>
    </xdr:from>
    <xdr:to>
      <xdr:col>6</xdr:col>
      <xdr:colOff>38100</xdr:colOff>
      <xdr:row>78</xdr:row>
      <xdr:rowOff>149054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140181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39954</xdr:rowOff>
    </xdr:from>
    <xdr:to>
      <xdr:col>24</xdr:col>
      <xdr:colOff>63500</xdr:colOff>
      <xdr:row>98</xdr:row>
      <xdr:rowOff>53887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42054"/>
          <a:ext cx="8382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53887</xdr:rowOff>
    </xdr:from>
    <xdr:to>
      <xdr:col>19</xdr:col>
      <xdr:colOff>177800</xdr:colOff>
      <xdr:row>98</xdr:row>
      <xdr:rowOff>129960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55987"/>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129960</xdr:rowOff>
    </xdr:from>
    <xdr:to>
      <xdr:col>15</xdr:col>
      <xdr:colOff>50800</xdr:colOff>
      <xdr:row>99</xdr:row>
      <xdr:rowOff>37046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32060"/>
          <a:ext cx="889000" cy="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37046</xdr:rowOff>
    </xdr:from>
    <xdr:to>
      <xdr:col>10</xdr:col>
      <xdr:colOff>114300</xdr:colOff>
      <xdr:row>99</xdr:row>
      <xdr:rowOff>56693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10596"/>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160604</xdr:rowOff>
    </xdr:from>
    <xdr:to>
      <xdr:col>24</xdr:col>
      <xdr:colOff>114300</xdr:colOff>
      <xdr:row>98</xdr:row>
      <xdr:rowOff>90754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139031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3087</xdr:rowOff>
    </xdr:from>
    <xdr:to>
      <xdr:col>20</xdr:col>
      <xdr:colOff>38100</xdr:colOff>
      <xdr:row>98</xdr:row>
      <xdr:rowOff>104687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95814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79160</xdr:rowOff>
    </xdr:from>
    <xdr:to>
      <xdr:col>15</xdr:col>
      <xdr:colOff>101600</xdr:colOff>
      <xdr:row>99</xdr:row>
      <xdr:rowOff>9310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157696</xdr:rowOff>
    </xdr:from>
    <xdr:to>
      <xdr:col>10</xdr:col>
      <xdr:colOff>165100</xdr:colOff>
      <xdr:row>99</xdr:row>
      <xdr:rowOff>87846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78973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5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5893</xdr:rowOff>
    </xdr:from>
    <xdr:to>
      <xdr:col>6</xdr:col>
      <xdr:colOff>38100</xdr:colOff>
      <xdr:row>99</xdr:row>
      <xdr:rowOff>107493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7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98620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148973</xdr:rowOff>
    </xdr:from>
    <xdr:to>
      <xdr:col>55</xdr:col>
      <xdr:colOff>0</xdr:colOff>
      <xdr:row>36</xdr:row>
      <xdr:rowOff>16027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49723"/>
          <a:ext cx="8382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148973</xdr:rowOff>
    </xdr:from>
    <xdr:to>
      <xdr:col>50</xdr:col>
      <xdr:colOff>114300</xdr:colOff>
      <xdr:row>36</xdr:row>
      <xdr:rowOff>16606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49723"/>
          <a:ext cx="8890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16606</xdr:rowOff>
    </xdr:from>
    <xdr:to>
      <xdr:col>45</xdr:col>
      <xdr:colOff>177800</xdr:colOff>
      <xdr:row>36</xdr:row>
      <xdr:rowOff>22923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88806"/>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22923</xdr:rowOff>
    </xdr:from>
    <xdr:to>
      <xdr:col>41</xdr:col>
      <xdr:colOff>50800</xdr:colOff>
      <xdr:row>36</xdr:row>
      <xdr:rowOff>26033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9512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136677</xdr:rowOff>
    </xdr:from>
    <xdr:to>
      <xdr:col>55</xdr:col>
      <xdr:colOff>50800</xdr:colOff>
      <xdr:row>36</xdr:row>
      <xdr:rowOff>66827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159554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8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98173</xdr:rowOff>
    </xdr:from>
    <xdr:to>
      <xdr:col>50</xdr:col>
      <xdr:colOff>165100</xdr:colOff>
      <xdr:row>36</xdr:row>
      <xdr:rowOff>28323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44850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7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137256</xdr:rowOff>
    </xdr:from>
    <xdr:to>
      <xdr:col>46</xdr:col>
      <xdr:colOff>38100</xdr:colOff>
      <xdr:row>36</xdr:row>
      <xdr:rowOff>67406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83933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143573</xdr:rowOff>
    </xdr:from>
    <xdr:to>
      <xdr:col>41</xdr:col>
      <xdr:colOff>101600</xdr:colOff>
      <xdr:row>36</xdr:row>
      <xdr:rowOff>73723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90250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146683</xdr:rowOff>
    </xdr:from>
    <xdr:to>
      <xdr:col>36</xdr:col>
      <xdr:colOff>165100</xdr:colOff>
      <xdr:row>36</xdr:row>
      <xdr:rowOff>76833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93360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8237</xdr:rowOff>
    </xdr:from>
    <xdr:to>
      <xdr:col>55</xdr:col>
      <xdr:colOff>0</xdr:colOff>
      <xdr:row>57</xdr:row>
      <xdr:rowOff>11016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80887"/>
          <a:ext cx="8382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108707</xdr:rowOff>
    </xdr:from>
    <xdr:to>
      <xdr:col>50</xdr:col>
      <xdr:colOff>114300</xdr:colOff>
      <xdr:row>57</xdr:row>
      <xdr:rowOff>8237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09907"/>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33264</xdr:rowOff>
    </xdr:from>
    <xdr:to>
      <xdr:col>45</xdr:col>
      <xdr:colOff>177800</xdr:colOff>
      <xdr:row>56</xdr:row>
      <xdr:rowOff>108707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34464"/>
          <a:ext cx="889000" cy="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33264</xdr:rowOff>
    </xdr:from>
    <xdr:to>
      <xdr:col>41</xdr:col>
      <xdr:colOff>50800</xdr:colOff>
      <xdr:row>57</xdr:row>
      <xdr:rowOff>45882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34464"/>
          <a:ext cx="889000" cy="1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131666</xdr:rowOff>
    </xdr:from>
    <xdr:to>
      <xdr:col>55</xdr:col>
      <xdr:colOff>50800</xdr:colOff>
      <xdr:row>57</xdr:row>
      <xdr:rowOff>61816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3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110093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1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128887</xdr:rowOff>
    </xdr:from>
    <xdr:to>
      <xdr:col>50</xdr:col>
      <xdr:colOff>165100</xdr:colOff>
      <xdr:row>57</xdr:row>
      <xdr:rowOff>59037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50164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57907</xdr:rowOff>
    </xdr:from>
    <xdr:to>
      <xdr:col>46</xdr:col>
      <xdr:colOff>38100</xdr:colOff>
      <xdr:row>56</xdr:row>
      <xdr:rowOff>159507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150634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153914</xdr:rowOff>
    </xdr:from>
    <xdr:to>
      <xdr:col>41</xdr:col>
      <xdr:colOff>101600</xdr:colOff>
      <xdr:row>56</xdr:row>
      <xdr:rowOff>84064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100591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166532</xdr:rowOff>
    </xdr:from>
    <xdr:to>
      <xdr:col>36</xdr:col>
      <xdr:colOff>165100</xdr:colOff>
      <xdr:row>57</xdr:row>
      <xdr:rowOff>96682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87809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28234</xdr:rowOff>
    </xdr:from>
    <xdr:to>
      <xdr:col>55</xdr:col>
      <xdr:colOff>0</xdr:colOff>
      <xdr:row>78</xdr:row>
      <xdr:rowOff>39619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01334"/>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167946</xdr:rowOff>
    </xdr:from>
    <xdr:to>
      <xdr:col>50</xdr:col>
      <xdr:colOff>114300</xdr:colOff>
      <xdr:row>78</xdr:row>
      <xdr:rowOff>28234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855246"/>
          <a:ext cx="889000" cy="5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120232</xdr:rowOff>
    </xdr:from>
    <xdr:to>
      <xdr:col>45</xdr:col>
      <xdr:colOff>177800</xdr:colOff>
      <xdr:row>74</xdr:row>
      <xdr:rowOff>167946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636082"/>
          <a:ext cx="889000" cy="2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120232</xdr:rowOff>
    </xdr:from>
    <xdr:to>
      <xdr:col>41</xdr:col>
      <xdr:colOff>50800</xdr:colOff>
      <xdr:row>76</xdr:row>
      <xdr:rowOff>162167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636082"/>
          <a:ext cx="889000" cy="5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160269</xdr:rowOff>
    </xdr:from>
    <xdr:to>
      <xdr:col>55</xdr:col>
      <xdr:colOff>50800</xdr:colOff>
      <xdr:row>78</xdr:row>
      <xdr:rowOff>90419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75196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7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148884</xdr:rowOff>
    </xdr:from>
    <xdr:to>
      <xdr:col>50</xdr:col>
      <xdr:colOff>165100</xdr:colOff>
      <xdr:row>78</xdr:row>
      <xdr:rowOff>79034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70161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117146</xdr:rowOff>
    </xdr:from>
    <xdr:to>
      <xdr:col>46</xdr:col>
      <xdr:colOff>38100</xdr:colOff>
      <xdr:row>75</xdr:row>
      <xdr:rowOff>47296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8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63823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57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69432</xdr:rowOff>
    </xdr:from>
    <xdr:to>
      <xdr:col>41</xdr:col>
      <xdr:colOff>101600</xdr:colOff>
      <xdr:row>73</xdr:row>
      <xdr:rowOff>171032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5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16109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3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111367</xdr:rowOff>
    </xdr:from>
    <xdr:to>
      <xdr:col>36</xdr:col>
      <xdr:colOff>165100</xdr:colOff>
      <xdr:row>77</xdr:row>
      <xdr:rowOff>41517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1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32644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2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37167</xdr:rowOff>
    </xdr:from>
    <xdr:to>
      <xdr:col>55</xdr:col>
      <xdr:colOff>0</xdr:colOff>
      <xdr:row>96</xdr:row>
      <xdr:rowOff>61061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96367"/>
          <a:ext cx="8382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61061</xdr:rowOff>
    </xdr:from>
    <xdr:to>
      <xdr:col>50</xdr:col>
      <xdr:colOff>114300</xdr:colOff>
      <xdr:row>99</xdr:row>
      <xdr:rowOff>4499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20261"/>
          <a:ext cx="889000" cy="45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4499</xdr:rowOff>
    </xdr:from>
    <xdr:to>
      <xdr:col>45</xdr:col>
      <xdr:colOff>177800</xdr:colOff>
      <xdr:row>99</xdr:row>
      <xdr:rowOff>78490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978049"/>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39280</xdr:rowOff>
    </xdr:from>
    <xdr:to>
      <xdr:col>41</xdr:col>
      <xdr:colOff>50800</xdr:colOff>
      <xdr:row>99</xdr:row>
      <xdr:rowOff>78490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41380"/>
          <a:ext cx="889000" cy="2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157817</xdr:rowOff>
    </xdr:from>
    <xdr:to>
      <xdr:col>55</xdr:col>
      <xdr:colOff>50800</xdr:colOff>
      <xdr:row>96</xdr:row>
      <xdr:rowOff>87967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9244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10261</xdr:rowOff>
    </xdr:from>
    <xdr:to>
      <xdr:col>50</xdr:col>
      <xdr:colOff>165100</xdr:colOff>
      <xdr:row>96</xdr:row>
      <xdr:rowOff>111861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128388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125149</xdr:rowOff>
    </xdr:from>
    <xdr:to>
      <xdr:col>46</xdr:col>
      <xdr:colOff>38100</xdr:colOff>
      <xdr:row>99</xdr:row>
      <xdr:rowOff>55299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9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46426</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70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27690</xdr:rowOff>
    </xdr:from>
    <xdr:to>
      <xdr:col>41</xdr:col>
      <xdr:colOff>101600</xdr:colOff>
      <xdr:row>99</xdr:row>
      <xdr:rowOff>129290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70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120417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709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159930</xdr:rowOff>
    </xdr:from>
    <xdr:to>
      <xdr:col>36</xdr:col>
      <xdr:colOff>165100</xdr:colOff>
      <xdr:row>98</xdr:row>
      <xdr:rowOff>90080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81207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8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84227</xdr:rowOff>
    </xdr:from>
    <xdr:to>
      <xdr:col>85</xdr:col>
      <xdr:colOff>127000</xdr:colOff>
      <xdr:row>39</xdr:row>
      <xdr:rowOff>9296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59932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9296</xdr:rowOff>
    </xdr:from>
    <xdr:to>
      <xdr:col>81</xdr:col>
      <xdr:colOff>50800</xdr:colOff>
      <xdr:row>39</xdr:row>
      <xdr:rowOff>33769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95846"/>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33769</xdr:rowOff>
    </xdr:from>
    <xdr:to>
      <xdr:col>76</xdr:col>
      <xdr:colOff>114300</xdr:colOff>
      <xdr:row>39</xdr:row>
      <xdr:rowOff>37859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0319"/>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37859</xdr:rowOff>
    </xdr:from>
    <xdr:to>
      <xdr:col>71</xdr:col>
      <xdr:colOff>177800</xdr:colOff>
      <xdr:row>39</xdr:row>
      <xdr:rowOff>40615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4409"/>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56303</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3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129946</xdr:rowOff>
    </xdr:from>
    <xdr:to>
      <xdr:col>81</xdr:col>
      <xdr:colOff>101600</xdr:colOff>
      <xdr:row>39</xdr:row>
      <xdr:rowOff>60096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51223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154419</xdr:rowOff>
    </xdr:from>
    <xdr:to>
      <xdr:col>76</xdr:col>
      <xdr:colOff>165100</xdr:colOff>
      <xdr:row>39</xdr:row>
      <xdr:rowOff>84569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75696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158509</xdr:rowOff>
    </xdr:from>
    <xdr:to>
      <xdr:col>72</xdr:col>
      <xdr:colOff>38100</xdr:colOff>
      <xdr:row>39</xdr:row>
      <xdr:rowOff>88659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79786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161265</xdr:rowOff>
    </xdr:from>
    <xdr:to>
      <xdr:col>67</xdr:col>
      <xdr:colOff>101600</xdr:colOff>
      <xdr:row>39</xdr:row>
      <xdr:rowOff>91415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82542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41756</xdr:rowOff>
    </xdr:from>
    <xdr:to>
      <xdr:col>85</xdr:col>
      <xdr:colOff>127000</xdr:colOff>
      <xdr:row>78</xdr:row>
      <xdr:rowOff>48062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14856"/>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41756</xdr:rowOff>
    </xdr:from>
    <xdr:to>
      <xdr:col>81</xdr:col>
      <xdr:colOff>50800</xdr:colOff>
      <xdr:row>78</xdr:row>
      <xdr:rowOff>44411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14856"/>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39010</xdr:rowOff>
    </xdr:from>
    <xdr:to>
      <xdr:col>76</xdr:col>
      <xdr:colOff>114300</xdr:colOff>
      <xdr:row>78</xdr:row>
      <xdr:rowOff>44411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1211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34872</xdr:rowOff>
    </xdr:from>
    <xdr:to>
      <xdr:col>71</xdr:col>
      <xdr:colOff>177800</xdr:colOff>
      <xdr:row>78</xdr:row>
      <xdr:rowOff>39010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079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168712</xdr:rowOff>
    </xdr:from>
    <xdr:to>
      <xdr:col>85</xdr:col>
      <xdr:colOff>177800</xdr:colOff>
      <xdr:row>78</xdr:row>
      <xdr:rowOff>98862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83639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8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162406</xdr:rowOff>
    </xdr:from>
    <xdr:to>
      <xdr:col>81</xdr:col>
      <xdr:colOff>101600</xdr:colOff>
      <xdr:row>78</xdr:row>
      <xdr:rowOff>92556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83683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165061</xdr:rowOff>
    </xdr:from>
    <xdr:to>
      <xdr:col>76</xdr:col>
      <xdr:colOff>165100</xdr:colOff>
      <xdr:row>78</xdr:row>
      <xdr:rowOff>95211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86338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159660</xdr:rowOff>
    </xdr:from>
    <xdr:to>
      <xdr:col>72</xdr:col>
      <xdr:colOff>38100</xdr:colOff>
      <xdr:row>78</xdr:row>
      <xdr:rowOff>89810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80937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155522</xdr:rowOff>
    </xdr:from>
    <xdr:to>
      <xdr:col>67</xdr:col>
      <xdr:colOff>101600</xdr:colOff>
      <xdr:row>78</xdr:row>
      <xdr:rowOff>85672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76799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3528</xdr:rowOff>
    </xdr:from>
    <xdr:to>
      <xdr:col>85</xdr:col>
      <xdr:colOff>127000</xdr:colOff>
      <xdr:row>98</xdr:row>
      <xdr:rowOff>25298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5628"/>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25291</xdr:rowOff>
    </xdr:from>
    <xdr:to>
      <xdr:col>81</xdr:col>
      <xdr:colOff>50800</xdr:colOff>
      <xdr:row>98</xdr:row>
      <xdr:rowOff>25298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2739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18537</xdr:rowOff>
    </xdr:from>
    <xdr:to>
      <xdr:col>76</xdr:col>
      <xdr:colOff>114300</xdr:colOff>
      <xdr:row>98</xdr:row>
      <xdr:rowOff>25291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20637"/>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13542</xdr:rowOff>
    </xdr:from>
    <xdr:to>
      <xdr:col>71</xdr:col>
      <xdr:colOff>177800</xdr:colOff>
      <xdr:row>98</xdr:row>
      <xdr:rowOff>18537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15642"/>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124178</xdr:rowOff>
    </xdr:from>
    <xdr:to>
      <xdr:col>85</xdr:col>
      <xdr:colOff>177800</xdr:colOff>
      <xdr:row>98</xdr:row>
      <xdr:rowOff>54328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39105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145948</xdr:rowOff>
    </xdr:from>
    <xdr:to>
      <xdr:col>81</xdr:col>
      <xdr:colOff>101600</xdr:colOff>
      <xdr:row>98</xdr:row>
      <xdr:rowOff>76098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98</xdr:row>
      <xdr:rowOff>67225</xdr:rowOff>
    </xdr:from>
    <xdr:ext cx="313932"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324333" y="16869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145941</xdr:rowOff>
    </xdr:from>
    <xdr:to>
      <xdr:col>76</xdr:col>
      <xdr:colOff>165100</xdr:colOff>
      <xdr:row>98</xdr:row>
      <xdr:rowOff>76091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98</xdr:row>
      <xdr:rowOff>67218</xdr:rowOff>
    </xdr:from>
    <xdr:ext cx="313932"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35333" y="16869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139187</xdr:rowOff>
    </xdr:from>
    <xdr:to>
      <xdr:col>72</xdr:col>
      <xdr:colOff>38100</xdr:colOff>
      <xdr:row>98</xdr:row>
      <xdr:rowOff>69337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60464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6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134192</xdr:rowOff>
    </xdr:from>
    <xdr:to>
      <xdr:col>67</xdr:col>
      <xdr:colOff>101600</xdr:colOff>
      <xdr:row>98</xdr:row>
      <xdr:rowOff>64342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55469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5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4864</xdr:rowOff>
    </xdr:from>
    <xdr:to>
      <xdr:col>116</xdr:col>
      <xdr:colOff>63500</xdr:colOff>
      <xdr:row>39</xdr:row>
      <xdr:rowOff>23761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91414"/>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23761</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10311"/>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125514</xdr:rowOff>
    </xdr:from>
    <xdr:to>
      <xdr:col>116</xdr:col>
      <xdr:colOff>114300</xdr:colOff>
      <xdr:row>39</xdr:row>
      <xdr:rowOff>55664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144411</xdr:rowOff>
    </xdr:from>
    <xdr:to>
      <xdr:col>112</xdr:col>
      <xdr:colOff>38100</xdr:colOff>
      <xdr:row>39</xdr:row>
      <xdr:rowOff>74561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65688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52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115171</xdr:rowOff>
    </xdr:from>
    <xdr:to>
      <xdr:col>116</xdr:col>
      <xdr:colOff>63500</xdr:colOff>
      <xdr:row>58</xdr:row>
      <xdr:rowOff>115285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5927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115285</xdr:rowOff>
    </xdr:from>
    <xdr:to>
      <xdr:col>111</xdr:col>
      <xdr:colOff>177800</xdr:colOff>
      <xdr:row>58</xdr:row>
      <xdr:rowOff>115537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59385"/>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115537</xdr:rowOff>
    </xdr:from>
    <xdr:to>
      <xdr:col>107</xdr:col>
      <xdr:colOff>50800</xdr:colOff>
      <xdr:row>58</xdr:row>
      <xdr:rowOff>115743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5963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115743</xdr:rowOff>
    </xdr:from>
    <xdr:to>
      <xdr:col>102</xdr:col>
      <xdr:colOff>114300</xdr:colOff>
      <xdr:row>58</xdr:row>
      <xdr:rowOff>115971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598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64371</xdr:rowOff>
    </xdr:from>
    <xdr:to>
      <xdr:col>116</xdr:col>
      <xdr:colOff>114300</xdr:colOff>
      <xdr:row>58</xdr:row>
      <xdr:rowOff>165971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150748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64485</xdr:rowOff>
    </xdr:from>
    <xdr:to>
      <xdr:col>112</xdr:col>
      <xdr:colOff>38100</xdr:colOff>
      <xdr:row>58</xdr:row>
      <xdr:rowOff>166085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157212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64737</xdr:rowOff>
    </xdr:from>
    <xdr:to>
      <xdr:col>107</xdr:col>
      <xdr:colOff>101600</xdr:colOff>
      <xdr:row>58</xdr:row>
      <xdr:rowOff>166337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157464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1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64943</xdr:rowOff>
    </xdr:from>
    <xdr:to>
      <xdr:col>102</xdr:col>
      <xdr:colOff>165100</xdr:colOff>
      <xdr:row>58</xdr:row>
      <xdr:rowOff>166543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157670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1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65171</xdr:rowOff>
    </xdr:from>
    <xdr:to>
      <xdr:col>98</xdr:col>
      <xdr:colOff>38100</xdr:colOff>
      <xdr:row>58</xdr:row>
      <xdr:rowOff>166771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157898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10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71627</xdr:rowOff>
    </xdr:from>
    <xdr:to>
      <xdr:col>116</xdr:col>
      <xdr:colOff>63500</xdr:colOff>
      <xdr:row>76</xdr:row>
      <xdr:rowOff>81815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01827"/>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1494</xdr:rowOff>
    </xdr:from>
    <xdr:to>
      <xdr:col>111</xdr:col>
      <xdr:colOff>177800</xdr:colOff>
      <xdr:row>76</xdr:row>
      <xdr:rowOff>81815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31694"/>
          <a:ext cx="889000" cy="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107141</xdr:rowOff>
    </xdr:from>
    <xdr:to>
      <xdr:col>107</xdr:col>
      <xdr:colOff>50800</xdr:colOff>
      <xdr:row>76</xdr:row>
      <xdr:rowOff>1494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65891"/>
          <a:ext cx="889000" cy="6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107141</xdr:rowOff>
    </xdr:from>
    <xdr:to>
      <xdr:col>102</xdr:col>
      <xdr:colOff>114300</xdr:colOff>
      <xdr:row>76</xdr:row>
      <xdr:rowOff>103891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65891"/>
          <a:ext cx="889000" cy="1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20827</xdr:rowOff>
    </xdr:from>
    <xdr:to>
      <xdr:col>116</xdr:col>
      <xdr:colOff>114300</xdr:colOff>
      <xdr:row>76</xdr:row>
      <xdr:rowOff>122427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170704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31015</xdr:rowOff>
    </xdr:from>
    <xdr:to>
      <xdr:col>112</xdr:col>
      <xdr:colOff>38100</xdr:colOff>
      <xdr:row>76</xdr:row>
      <xdr:rowOff>132615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123742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122145</xdr:rowOff>
    </xdr:from>
    <xdr:to>
      <xdr:col>107</xdr:col>
      <xdr:colOff>101600</xdr:colOff>
      <xdr:row>76</xdr:row>
      <xdr:rowOff>52294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808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43421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56341</xdr:rowOff>
    </xdr:from>
    <xdr:to>
      <xdr:col>102</xdr:col>
      <xdr:colOff>165100</xdr:colOff>
      <xdr:row>75</xdr:row>
      <xdr:rowOff>157941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149068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53091</xdr:rowOff>
    </xdr:from>
    <xdr:to>
      <xdr:col>98</xdr:col>
      <xdr:colOff>38100</xdr:colOff>
      <xdr:row>76</xdr:row>
      <xdr:rowOff>154691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145818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462,204</a:t>
          </a:r>
          <a:r>
            <a:rPr kumimoji="1" lang="ja-JP" altLang="en-US" sz="1200">
              <a:latin typeface="ＭＳ Ｐゴシック" panose="020B0600070205080204" pitchFamily="50" charset="-128"/>
              <a:ea typeface="ＭＳ Ｐゴシック" panose="020B0600070205080204" pitchFamily="50" charset="-128"/>
            </a:rPr>
            <a:t>円となっている。普通建設事業費は住民一人当たり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65,646</a:t>
          </a:r>
          <a:r>
            <a:rPr kumimoji="1" lang="ja-JP" altLang="en-US" sz="1200">
              <a:latin typeface="ＭＳ Ｐゴシック" panose="020B0600070205080204" pitchFamily="50" charset="-128"/>
              <a:ea typeface="ＭＳ Ｐゴシック" panose="020B0600070205080204" pitchFamily="50" charset="-128"/>
            </a:rPr>
            <a:t>円で、一人当たりのコストは類似団体と比較してほぼ同程度であるが、うち新規整備については学校給食センター新築完了以降低位となり、代わって図書館文化ホール等の更新整備が進んでいる。</a:t>
          </a:r>
        </a:p>
        <a:p>
          <a:r>
            <a:rPr kumimoji="1" lang="ja-JP" altLang="en-US" sz="1200">
              <a:latin typeface="ＭＳ Ｐゴシック" panose="020B0600070205080204" pitchFamily="50" charset="-128"/>
              <a:ea typeface="ＭＳ Ｐゴシック" panose="020B0600070205080204" pitchFamily="50" charset="-128"/>
            </a:rPr>
            <a:t>それ以外の建設工事等については、公共施設等総合管理計画に基づき、事業の取捨選択を徹底していくことで、事業費の抑制を目指している。</a:t>
          </a:r>
        </a:p>
        <a:p>
          <a:r>
            <a:rPr kumimoji="1" lang="ja-JP" altLang="en-US" sz="1200">
              <a:latin typeface="ＭＳ Ｐゴシック" panose="020B0600070205080204" pitchFamily="50" charset="-128"/>
              <a:ea typeface="ＭＳ Ｐゴシック" panose="020B0600070205080204" pitchFamily="50" charset="-128"/>
            </a:rPr>
            <a:t>補助費等については一人当たり</a:t>
          </a:r>
          <a:r>
            <a:rPr kumimoji="1" lang="en-US" altLang="ja-JP" sz="1200">
              <a:latin typeface="ＭＳ Ｐゴシック" panose="020B0600070205080204" pitchFamily="50" charset="-128"/>
              <a:ea typeface="ＭＳ Ｐゴシック" panose="020B0600070205080204" pitchFamily="50" charset="-128"/>
            </a:rPr>
            <a:t>71,230</a:t>
          </a:r>
          <a:r>
            <a:rPr kumimoji="1" lang="ja-JP" altLang="en-US" sz="1200">
              <a:latin typeface="ＭＳ Ｐゴシック" panose="020B0600070205080204" pitchFamily="50" charset="-128"/>
              <a:ea typeface="ＭＳ Ｐゴシック" panose="020B0600070205080204" pitchFamily="50" charset="-128"/>
            </a:rPr>
            <a:t>円で類似団体と比較して若干高い状況となっている。今後は補助金交付の適正性の精査を徹底し、見直し及び廃止を行うとともに、一部事務組合についても抑制に努める。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年豪雨災害の影響を受け、災害復旧事業費が今後数年間増となる見込みである。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積立金については今後の廃棄物処理施設の修繕・改築を視野に入れて基金積立の予算編成を行った結果、一人当たり</a:t>
          </a:r>
          <a:r>
            <a:rPr kumimoji="1" lang="en-US" altLang="ja-JP" sz="1200">
              <a:latin typeface="ＭＳ Ｐゴシック" panose="020B0600070205080204" pitchFamily="50" charset="-128"/>
              <a:ea typeface="ＭＳ Ｐゴシック" panose="020B0600070205080204" pitchFamily="50" charset="-128"/>
            </a:rPr>
            <a:t>3,827</a:t>
          </a:r>
          <a:r>
            <a:rPr kumimoji="1" lang="ja-JP" altLang="en-US" sz="1200">
              <a:latin typeface="ＭＳ Ｐゴシック" panose="020B0600070205080204" pitchFamily="50" charset="-128"/>
              <a:ea typeface="ＭＳ Ｐゴシック" panose="020B0600070205080204" pitchFamily="50" charset="-128"/>
            </a:rPr>
            <a:t>円と大幅増となったが、まだ類似団体と比較して大幅に低い状況にある。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普通交付税の合併算定替も大詰めとなり、今後は歳出全般の圧縮に努め、財政調整基金の現状維持、さらには本市の財政規模に見合った積立を目標に健全な財政運営を図る。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37,265
37,026
194.44
18,292,046
17,224,034
595,815
10,494,899
22,687,185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111506</xdr:rowOff>
    </xdr:from>
    <xdr:to>
      <xdr:col>24</xdr:col>
      <xdr:colOff>63500</xdr:colOff>
      <xdr:row>36</xdr:row>
      <xdr:rowOff>115126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370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115126</xdr:rowOff>
    </xdr:from>
    <xdr:to>
      <xdr:col>19</xdr:col>
      <xdr:colOff>177800</xdr:colOff>
      <xdr:row>36</xdr:row>
      <xdr:rowOff>153035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7326"/>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67310</xdr:rowOff>
    </xdr:from>
    <xdr:to>
      <xdr:col>15</xdr:col>
      <xdr:colOff>50800</xdr:colOff>
      <xdr:row>36</xdr:row>
      <xdr:rowOff>153035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95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67310</xdr:rowOff>
    </xdr:from>
    <xdr:to>
      <xdr:col>10</xdr:col>
      <xdr:colOff>114300</xdr:colOff>
      <xdr:row>36</xdr:row>
      <xdr:rowOff>81978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39510"/>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60706</xdr:rowOff>
    </xdr:from>
    <xdr:to>
      <xdr:col>24</xdr:col>
      <xdr:colOff>114300</xdr:colOff>
      <xdr:row>36</xdr:row>
      <xdr:rowOff>162306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39133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64326</xdr:rowOff>
    </xdr:from>
    <xdr:to>
      <xdr:col>20</xdr:col>
      <xdr:colOff>38100</xdr:colOff>
      <xdr:row>36</xdr:row>
      <xdr:rowOff>165926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157053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102235</xdr:rowOff>
    </xdr:from>
    <xdr:to>
      <xdr:col>15</xdr:col>
      <xdr:colOff>101600</xdr:colOff>
      <xdr:row>37</xdr:row>
      <xdr:rowOff>32385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23512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16510</xdr:rowOff>
    </xdr:from>
    <xdr:to>
      <xdr:col>10</xdr:col>
      <xdr:colOff>165100</xdr:colOff>
      <xdr:row>36</xdr:row>
      <xdr:rowOff>118110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109237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31178</xdr:rowOff>
    </xdr:from>
    <xdr:to>
      <xdr:col>6</xdr:col>
      <xdr:colOff>38100</xdr:colOff>
      <xdr:row>36</xdr:row>
      <xdr:rowOff>132778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123905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82127</xdr:rowOff>
    </xdr:from>
    <xdr:to>
      <xdr:col>24</xdr:col>
      <xdr:colOff>63500</xdr:colOff>
      <xdr:row>58</xdr:row>
      <xdr:rowOff>46672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4777"/>
          <a:ext cx="838200" cy="1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169704</xdr:rowOff>
    </xdr:from>
    <xdr:to>
      <xdr:col>19</xdr:col>
      <xdr:colOff>177800</xdr:colOff>
      <xdr:row>57</xdr:row>
      <xdr:rowOff>82127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70904"/>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169704</xdr:rowOff>
    </xdr:from>
    <xdr:to>
      <xdr:col>15</xdr:col>
      <xdr:colOff>50800</xdr:colOff>
      <xdr:row>57</xdr:row>
      <xdr:rowOff>120909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70904"/>
          <a:ext cx="889000" cy="1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120909</xdr:rowOff>
    </xdr:from>
    <xdr:to>
      <xdr:col>10</xdr:col>
      <xdr:colOff>114300</xdr:colOff>
      <xdr:row>57</xdr:row>
      <xdr:rowOff>169761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3559"/>
          <a:ext cx="8890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167322</xdr:rowOff>
    </xdr:from>
    <xdr:to>
      <xdr:col>24</xdr:col>
      <xdr:colOff>114300</xdr:colOff>
      <xdr:row>58</xdr:row>
      <xdr:rowOff>97472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82249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31327</xdr:rowOff>
    </xdr:from>
    <xdr:to>
      <xdr:col>20</xdr:col>
      <xdr:colOff>38100</xdr:colOff>
      <xdr:row>57</xdr:row>
      <xdr:rowOff>132927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124054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118904</xdr:rowOff>
    </xdr:from>
    <xdr:to>
      <xdr:col>15</xdr:col>
      <xdr:colOff>101600</xdr:colOff>
      <xdr:row>57</xdr:row>
      <xdr:rowOff>49054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65581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9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70109</xdr:rowOff>
    </xdr:from>
    <xdr:to>
      <xdr:col>10</xdr:col>
      <xdr:colOff>165100</xdr:colOff>
      <xdr:row>58</xdr:row>
      <xdr:rowOff>259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162836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118961</xdr:rowOff>
    </xdr:from>
    <xdr:to>
      <xdr:col>6</xdr:col>
      <xdr:colOff>38100</xdr:colOff>
      <xdr:row>58</xdr:row>
      <xdr:rowOff>49111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40238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116261</xdr:rowOff>
    </xdr:from>
    <xdr:to>
      <xdr:col>24</xdr:col>
      <xdr:colOff>63500</xdr:colOff>
      <xdr:row>76</xdr:row>
      <xdr:rowOff>122098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46461"/>
          <a:ext cx="8382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107209</xdr:rowOff>
    </xdr:from>
    <xdr:to>
      <xdr:col>19</xdr:col>
      <xdr:colOff>177800</xdr:colOff>
      <xdr:row>76</xdr:row>
      <xdr:rowOff>122098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37409"/>
          <a:ext cx="8890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107209</xdr:rowOff>
    </xdr:from>
    <xdr:to>
      <xdr:col>15</xdr:col>
      <xdr:colOff>50800</xdr:colOff>
      <xdr:row>76</xdr:row>
      <xdr:rowOff>134358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7409"/>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134358</xdr:rowOff>
    </xdr:from>
    <xdr:to>
      <xdr:col>10</xdr:col>
      <xdr:colOff>114300</xdr:colOff>
      <xdr:row>77</xdr:row>
      <xdr:rowOff>35916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4558"/>
          <a:ext cx="889000" cy="7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65461</xdr:rowOff>
    </xdr:from>
    <xdr:to>
      <xdr:col>24</xdr:col>
      <xdr:colOff>114300</xdr:colOff>
      <xdr:row>76</xdr:row>
      <xdr:rowOff>167061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43888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71298</xdr:rowOff>
    </xdr:from>
    <xdr:to>
      <xdr:col>20</xdr:col>
      <xdr:colOff>38100</xdr:colOff>
      <xdr:row>77</xdr:row>
      <xdr:rowOff>1448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164025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56409</xdr:rowOff>
    </xdr:from>
    <xdr:to>
      <xdr:col>15</xdr:col>
      <xdr:colOff>101600</xdr:colOff>
      <xdr:row>76</xdr:row>
      <xdr:rowOff>158009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83558</xdr:rowOff>
    </xdr:from>
    <xdr:to>
      <xdr:col>10</xdr:col>
      <xdr:colOff>165100</xdr:colOff>
      <xdr:row>77</xdr:row>
      <xdr:rowOff>13708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156566</xdr:rowOff>
    </xdr:from>
    <xdr:to>
      <xdr:col>6</xdr:col>
      <xdr:colOff>38100</xdr:colOff>
      <xdr:row>77</xdr:row>
      <xdr:rowOff>86716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77843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62956</xdr:rowOff>
    </xdr:from>
    <xdr:to>
      <xdr:col>24</xdr:col>
      <xdr:colOff>63500</xdr:colOff>
      <xdr:row>97</xdr:row>
      <xdr:rowOff>112399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93606"/>
          <a:ext cx="8382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98780</xdr:rowOff>
    </xdr:from>
    <xdr:to>
      <xdr:col>19</xdr:col>
      <xdr:colOff>177800</xdr:colOff>
      <xdr:row>97</xdr:row>
      <xdr:rowOff>112399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29430"/>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98780</xdr:rowOff>
    </xdr:from>
    <xdr:to>
      <xdr:col>15</xdr:col>
      <xdr:colOff>50800</xdr:colOff>
      <xdr:row>97</xdr:row>
      <xdr:rowOff>117351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29430"/>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100392</xdr:rowOff>
    </xdr:from>
    <xdr:to>
      <xdr:col>10</xdr:col>
      <xdr:colOff>114300</xdr:colOff>
      <xdr:row>97</xdr:row>
      <xdr:rowOff>117351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31042"/>
          <a:ext cx="889000" cy="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12156</xdr:rowOff>
    </xdr:from>
    <xdr:to>
      <xdr:col>24</xdr:col>
      <xdr:colOff>114300</xdr:colOff>
      <xdr:row>97</xdr:row>
      <xdr:rowOff>113756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162033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61599</xdr:rowOff>
    </xdr:from>
    <xdr:to>
      <xdr:col>20</xdr:col>
      <xdr:colOff>38100</xdr:colOff>
      <xdr:row>97</xdr:row>
      <xdr:rowOff>163199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154326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8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47980</xdr:rowOff>
    </xdr:from>
    <xdr:to>
      <xdr:col>15</xdr:col>
      <xdr:colOff>101600</xdr:colOff>
      <xdr:row>97</xdr:row>
      <xdr:rowOff>149580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140707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66551</xdr:rowOff>
    </xdr:from>
    <xdr:to>
      <xdr:col>10</xdr:col>
      <xdr:colOff>165100</xdr:colOff>
      <xdr:row>97</xdr:row>
      <xdr:rowOff>168151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159278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49592</xdr:rowOff>
    </xdr:from>
    <xdr:to>
      <xdr:col>6</xdr:col>
      <xdr:colOff>38100</xdr:colOff>
      <xdr:row>97</xdr:row>
      <xdr:rowOff>151192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142319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55118</xdr:rowOff>
    </xdr:from>
    <xdr:to>
      <xdr:col>55</xdr:col>
      <xdr:colOff>0</xdr:colOff>
      <xdr:row>39</xdr:row>
      <xdr:rowOff>55118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416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55118</xdr:rowOff>
    </xdr:from>
    <xdr:to>
      <xdr:col>50</xdr:col>
      <xdr:colOff>114300</xdr:colOff>
      <xdr:row>39</xdr:row>
      <xdr:rowOff>55771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4166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55771</xdr:rowOff>
    </xdr:from>
    <xdr:to>
      <xdr:col>45</xdr:col>
      <xdr:colOff>177800</xdr:colOff>
      <xdr:row>39</xdr:row>
      <xdr:rowOff>56097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4232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56097</xdr:rowOff>
    </xdr:from>
    <xdr:to>
      <xdr:col>41</xdr:col>
      <xdr:colOff>50800</xdr:colOff>
      <xdr:row>39</xdr:row>
      <xdr:rowOff>56424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4264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4318</xdr:rowOff>
    </xdr:from>
    <xdr:to>
      <xdr:col>55</xdr:col>
      <xdr:colOff>50800</xdr:colOff>
      <xdr:row>39</xdr:row>
      <xdr:rowOff>105918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90695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05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4318</xdr:rowOff>
    </xdr:from>
    <xdr:to>
      <xdr:col>50</xdr:col>
      <xdr:colOff>165100</xdr:colOff>
      <xdr:row>39</xdr:row>
      <xdr:rowOff>105918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97045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4971</xdr:rowOff>
    </xdr:from>
    <xdr:to>
      <xdr:col>46</xdr:col>
      <xdr:colOff>38100</xdr:colOff>
      <xdr:row>39</xdr:row>
      <xdr:rowOff>106571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97698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5297</xdr:rowOff>
    </xdr:from>
    <xdr:to>
      <xdr:col>41</xdr:col>
      <xdr:colOff>101600</xdr:colOff>
      <xdr:row>39</xdr:row>
      <xdr:rowOff>106897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98024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5624</xdr:rowOff>
    </xdr:from>
    <xdr:to>
      <xdr:col>36</xdr:col>
      <xdr:colOff>165100</xdr:colOff>
      <xdr:row>39</xdr:row>
      <xdr:rowOff>107224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98351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4191</xdr:rowOff>
    </xdr:from>
    <xdr:to>
      <xdr:col>55</xdr:col>
      <xdr:colOff>0</xdr:colOff>
      <xdr:row>58</xdr:row>
      <xdr:rowOff>18390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48291"/>
          <a:ext cx="8382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9766</xdr:rowOff>
    </xdr:from>
    <xdr:to>
      <xdr:col>50</xdr:col>
      <xdr:colOff>114300</xdr:colOff>
      <xdr:row>58</xdr:row>
      <xdr:rowOff>18390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53866"/>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168567</xdr:rowOff>
    </xdr:from>
    <xdr:to>
      <xdr:col>45</xdr:col>
      <xdr:colOff>177800</xdr:colOff>
      <xdr:row>58</xdr:row>
      <xdr:rowOff>9766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41217"/>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159804</xdr:rowOff>
    </xdr:from>
    <xdr:to>
      <xdr:col>41</xdr:col>
      <xdr:colOff>50800</xdr:colOff>
      <xdr:row>57</xdr:row>
      <xdr:rowOff>168567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324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124841</xdr:rowOff>
    </xdr:from>
    <xdr:to>
      <xdr:col>55</xdr:col>
      <xdr:colOff>50800</xdr:colOff>
      <xdr:row>58</xdr:row>
      <xdr:rowOff>54991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103268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139040</xdr:rowOff>
    </xdr:from>
    <xdr:to>
      <xdr:col>50</xdr:col>
      <xdr:colOff>165100</xdr:colOff>
      <xdr:row>58</xdr:row>
      <xdr:rowOff>69190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60317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130416</xdr:rowOff>
    </xdr:from>
    <xdr:to>
      <xdr:col>46</xdr:col>
      <xdr:colOff>38100</xdr:colOff>
      <xdr:row>58</xdr:row>
      <xdr:rowOff>60566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51693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117767</xdr:rowOff>
    </xdr:from>
    <xdr:to>
      <xdr:col>41</xdr:col>
      <xdr:colOff>101600</xdr:colOff>
      <xdr:row>58</xdr:row>
      <xdr:rowOff>47917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39044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109004</xdr:rowOff>
    </xdr:from>
    <xdr:to>
      <xdr:col>36</xdr:col>
      <xdr:colOff>165100</xdr:colOff>
      <xdr:row>58</xdr:row>
      <xdr:rowOff>39154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30281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137970</xdr:rowOff>
    </xdr:from>
    <xdr:to>
      <xdr:col>55</xdr:col>
      <xdr:colOff>0</xdr:colOff>
      <xdr:row>78</xdr:row>
      <xdr:rowOff>148082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11070"/>
          <a:ext cx="8382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138961</xdr:rowOff>
    </xdr:from>
    <xdr:to>
      <xdr:col>50</xdr:col>
      <xdr:colOff>114300</xdr:colOff>
      <xdr:row>78</xdr:row>
      <xdr:rowOff>148082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12061"/>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135196</xdr:rowOff>
    </xdr:from>
    <xdr:to>
      <xdr:col>45</xdr:col>
      <xdr:colOff>177800</xdr:colOff>
      <xdr:row>78</xdr:row>
      <xdr:rowOff>138961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08296"/>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135196</xdr:rowOff>
    </xdr:from>
    <xdr:to>
      <xdr:col>41</xdr:col>
      <xdr:colOff>50800</xdr:colOff>
      <xdr:row>78</xdr:row>
      <xdr:rowOff>152547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08296"/>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87170</xdr:rowOff>
    </xdr:from>
    <xdr:to>
      <xdr:col>55</xdr:col>
      <xdr:colOff>50800</xdr:colOff>
      <xdr:row>79</xdr:row>
      <xdr:rowOff>17320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2097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97282</xdr:rowOff>
    </xdr:from>
    <xdr:to>
      <xdr:col>50</xdr:col>
      <xdr:colOff>165100</xdr:colOff>
      <xdr:row>79</xdr:row>
      <xdr:rowOff>27432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18559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88161</xdr:rowOff>
    </xdr:from>
    <xdr:to>
      <xdr:col>46</xdr:col>
      <xdr:colOff>38100</xdr:colOff>
      <xdr:row>79</xdr:row>
      <xdr:rowOff>18311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5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84396</xdr:rowOff>
    </xdr:from>
    <xdr:to>
      <xdr:col>41</xdr:col>
      <xdr:colOff>101600</xdr:colOff>
      <xdr:row>79</xdr:row>
      <xdr:rowOff>14546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5673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101747</xdr:rowOff>
    </xdr:from>
    <xdr:to>
      <xdr:col>36</xdr:col>
      <xdr:colOff>165100</xdr:colOff>
      <xdr:row>79</xdr:row>
      <xdr:rowOff>31897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23024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57153</xdr:rowOff>
    </xdr:from>
    <xdr:to>
      <xdr:col>55</xdr:col>
      <xdr:colOff>0</xdr:colOff>
      <xdr:row>97</xdr:row>
      <xdr:rowOff>66425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87803"/>
          <a:ext cx="8382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55187</xdr:rowOff>
    </xdr:from>
    <xdr:to>
      <xdr:col>50</xdr:col>
      <xdr:colOff>114300</xdr:colOff>
      <xdr:row>97</xdr:row>
      <xdr:rowOff>66425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85837"/>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55187</xdr:rowOff>
    </xdr:from>
    <xdr:to>
      <xdr:col>45</xdr:col>
      <xdr:colOff>177800</xdr:colOff>
      <xdr:row>97</xdr:row>
      <xdr:rowOff>76912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85837"/>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65641</xdr:rowOff>
    </xdr:from>
    <xdr:to>
      <xdr:col>41</xdr:col>
      <xdr:colOff>50800</xdr:colOff>
      <xdr:row>97</xdr:row>
      <xdr:rowOff>76912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96291"/>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xdr:rowOff>
    </xdr:from>
    <xdr:to>
      <xdr:col>55</xdr:col>
      <xdr:colOff>50800</xdr:colOff>
      <xdr:row>97</xdr:row>
      <xdr:rowOff>107953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156230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15625</xdr:rowOff>
    </xdr:from>
    <xdr:to>
      <xdr:col>50</xdr:col>
      <xdr:colOff>165100</xdr:colOff>
      <xdr:row>97</xdr:row>
      <xdr:rowOff>117225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108352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4387</xdr:rowOff>
    </xdr:from>
    <xdr:to>
      <xdr:col>46</xdr:col>
      <xdr:colOff>38100</xdr:colOff>
      <xdr:row>97</xdr:row>
      <xdr:rowOff>105987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97114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26112</xdr:rowOff>
    </xdr:from>
    <xdr:to>
      <xdr:col>41</xdr:col>
      <xdr:colOff>101600</xdr:colOff>
      <xdr:row>97</xdr:row>
      <xdr:rowOff>127712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118839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14841</xdr:rowOff>
    </xdr:from>
    <xdr:to>
      <xdr:col>36</xdr:col>
      <xdr:colOff>165100</xdr:colOff>
      <xdr:row>97</xdr:row>
      <xdr:rowOff>116441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107568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126517</xdr:rowOff>
    </xdr:from>
    <xdr:to>
      <xdr:col>85</xdr:col>
      <xdr:colOff>127000</xdr:colOff>
      <xdr:row>36</xdr:row>
      <xdr:rowOff>145929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98717"/>
          <a:ext cx="8382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121050</xdr:rowOff>
    </xdr:from>
    <xdr:to>
      <xdr:col>81</xdr:col>
      <xdr:colOff>50800</xdr:colOff>
      <xdr:row>36</xdr:row>
      <xdr:rowOff>145929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93250"/>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120802</xdr:rowOff>
    </xdr:from>
    <xdr:to>
      <xdr:col>76</xdr:col>
      <xdr:colOff>114300</xdr:colOff>
      <xdr:row>36</xdr:row>
      <xdr:rowOff>121050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9300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120802</xdr:rowOff>
    </xdr:from>
    <xdr:to>
      <xdr:col>71</xdr:col>
      <xdr:colOff>177800</xdr:colOff>
      <xdr:row>36</xdr:row>
      <xdr:rowOff>158693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93002"/>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75717</xdr:rowOff>
    </xdr:from>
    <xdr:to>
      <xdr:col>85</xdr:col>
      <xdr:colOff>177800</xdr:colOff>
      <xdr:row>37</xdr:row>
      <xdr:rowOff>5867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54144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95129</xdr:rowOff>
    </xdr:from>
    <xdr:to>
      <xdr:col>81</xdr:col>
      <xdr:colOff>101600</xdr:colOff>
      <xdr:row>37</xdr:row>
      <xdr:rowOff>25279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70250</xdr:rowOff>
    </xdr:from>
    <xdr:to>
      <xdr:col>76</xdr:col>
      <xdr:colOff>165100</xdr:colOff>
      <xdr:row>37</xdr:row>
      <xdr:rowOff>400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162977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70002</xdr:rowOff>
    </xdr:from>
    <xdr:to>
      <xdr:col>72</xdr:col>
      <xdr:colOff>38100</xdr:colOff>
      <xdr:row>37</xdr:row>
      <xdr:rowOff>152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162729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107893</xdr:rowOff>
    </xdr:from>
    <xdr:to>
      <xdr:col>67</xdr:col>
      <xdr:colOff>101600</xdr:colOff>
      <xdr:row>37</xdr:row>
      <xdr:rowOff>38043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29170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2616</xdr:rowOff>
    </xdr:from>
    <xdr:to>
      <xdr:col>85</xdr:col>
      <xdr:colOff>127000</xdr:colOff>
      <xdr:row>56</xdr:row>
      <xdr:rowOff>162430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03816"/>
          <a:ext cx="838200" cy="15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162430</xdr:rowOff>
    </xdr:from>
    <xdr:to>
      <xdr:col>81</xdr:col>
      <xdr:colOff>50800</xdr:colOff>
      <xdr:row>57</xdr:row>
      <xdr:rowOff>70175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63630"/>
          <a:ext cx="889000" cy="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65139</xdr:rowOff>
    </xdr:from>
    <xdr:to>
      <xdr:col>76</xdr:col>
      <xdr:colOff>114300</xdr:colOff>
      <xdr:row>57</xdr:row>
      <xdr:rowOff>70175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94889"/>
          <a:ext cx="889000" cy="3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65139</xdr:rowOff>
    </xdr:from>
    <xdr:to>
      <xdr:col>71</xdr:col>
      <xdr:colOff>177800</xdr:colOff>
      <xdr:row>56</xdr:row>
      <xdr:rowOff>107399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94889"/>
          <a:ext cx="889000" cy="2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123266</xdr:rowOff>
    </xdr:from>
    <xdr:to>
      <xdr:col>85</xdr:col>
      <xdr:colOff>177800</xdr:colOff>
      <xdr:row>56</xdr:row>
      <xdr:rowOff>53416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146143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111630</xdr:rowOff>
    </xdr:from>
    <xdr:to>
      <xdr:col>81</xdr:col>
      <xdr:colOff>101600</xdr:colOff>
      <xdr:row>57</xdr:row>
      <xdr:rowOff>41780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32907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19375</xdr:rowOff>
    </xdr:from>
    <xdr:to>
      <xdr:col>76</xdr:col>
      <xdr:colOff>165100</xdr:colOff>
      <xdr:row>57</xdr:row>
      <xdr:rowOff>120975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112102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14339</xdr:rowOff>
    </xdr:from>
    <xdr:to>
      <xdr:col>72</xdr:col>
      <xdr:colOff>38100</xdr:colOff>
      <xdr:row>55</xdr:row>
      <xdr:rowOff>115939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132466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56599</xdr:rowOff>
    </xdr:from>
    <xdr:to>
      <xdr:col>67</xdr:col>
      <xdr:colOff>101600</xdr:colOff>
      <xdr:row>56</xdr:row>
      <xdr:rowOff>158199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149326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84226</xdr:rowOff>
    </xdr:from>
    <xdr:to>
      <xdr:col>85</xdr:col>
      <xdr:colOff>127000</xdr:colOff>
      <xdr:row>79</xdr:row>
      <xdr:rowOff>9297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5732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9297</xdr:rowOff>
    </xdr:from>
    <xdr:to>
      <xdr:col>81</xdr:col>
      <xdr:colOff>50800</xdr:colOff>
      <xdr:row>79</xdr:row>
      <xdr:rowOff>33770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53847"/>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33770</xdr:rowOff>
    </xdr:from>
    <xdr:to>
      <xdr:col>76</xdr:col>
      <xdr:colOff>114300</xdr:colOff>
      <xdr:row>79</xdr:row>
      <xdr:rowOff>37858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8320"/>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37858</xdr:rowOff>
    </xdr:from>
    <xdr:to>
      <xdr:col>71</xdr:col>
      <xdr:colOff>177800</xdr:colOff>
      <xdr:row>79</xdr:row>
      <xdr:rowOff>40615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82408"/>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33426</xdr:rowOff>
    </xdr:from>
    <xdr:to>
      <xdr:col>85</xdr:col>
      <xdr:colOff>177800</xdr:colOff>
      <xdr:row>78</xdr:row>
      <xdr:rowOff>135026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56303</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5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129947</xdr:rowOff>
    </xdr:from>
    <xdr:to>
      <xdr:col>81</xdr:col>
      <xdr:colOff>101600</xdr:colOff>
      <xdr:row>79</xdr:row>
      <xdr:rowOff>60097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51224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154420</xdr:rowOff>
    </xdr:from>
    <xdr:to>
      <xdr:col>76</xdr:col>
      <xdr:colOff>165100</xdr:colOff>
      <xdr:row>79</xdr:row>
      <xdr:rowOff>84570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75697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158508</xdr:rowOff>
    </xdr:from>
    <xdr:to>
      <xdr:col>72</xdr:col>
      <xdr:colOff>38100</xdr:colOff>
      <xdr:row>79</xdr:row>
      <xdr:rowOff>88658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79785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161265</xdr:rowOff>
    </xdr:from>
    <xdr:to>
      <xdr:col>67</xdr:col>
      <xdr:colOff>101600</xdr:colOff>
      <xdr:row>79</xdr:row>
      <xdr:rowOff>91415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82542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41756</xdr:rowOff>
    </xdr:from>
    <xdr:to>
      <xdr:col>85</xdr:col>
      <xdr:colOff>127000</xdr:colOff>
      <xdr:row>98</xdr:row>
      <xdr:rowOff>48062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43856"/>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41756</xdr:rowOff>
    </xdr:from>
    <xdr:to>
      <xdr:col>81</xdr:col>
      <xdr:colOff>50800</xdr:colOff>
      <xdr:row>98</xdr:row>
      <xdr:rowOff>44411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43856"/>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39010</xdr:rowOff>
    </xdr:from>
    <xdr:to>
      <xdr:col>76</xdr:col>
      <xdr:colOff>114300</xdr:colOff>
      <xdr:row>98</xdr:row>
      <xdr:rowOff>44411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4111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34872</xdr:rowOff>
    </xdr:from>
    <xdr:to>
      <xdr:col>71</xdr:col>
      <xdr:colOff>177800</xdr:colOff>
      <xdr:row>98</xdr:row>
      <xdr:rowOff>39010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369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168712</xdr:rowOff>
    </xdr:from>
    <xdr:to>
      <xdr:col>85</xdr:col>
      <xdr:colOff>177800</xdr:colOff>
      <xdr:row>98</xdr:row>
      <xdr:rowOff>98862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83639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162406</xdr:rowOff>
    </xdr:from>
    <xdr:to>
      <xdr:col>81</xdr:col>
      <xdr:colOff>101600</xdr:colOff>
      <xdr:row>98</xdr:row>
      <xdr:rowOff>92556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83683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165061</xdr:rowOff>
    </xdr:from>
    <xdr:to>
      <xdr:col>76</xdr:col>
      <xdr:colOff>165100</xdr:colOff>
      <xdr:row>98</xdr:row>
      <xdr:rowOff>95211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159660</xdr:rowOff>
    </xdr:from>
    <xdr:to>
      <xdr:col>72</xdr:col>
      <xdr:colOff>38100</xdr:colOff>
      <xdr:row>98</xdr:row>
      <xdr:rowOff>89810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80937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155522</xdr:rowOff>
    </xdr:from>
    <xdr:to>
      <xdr:col>67</xdr:col>
      <xdr:colOff>101600</xdr:colOff>
      <xdr:row>98</xdr:row>
      <xdr:rowOff>85672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76799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25971</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6712521"/>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146621</xdr:rowOff>
    </xdr:from>
    <xdr:to>
      <xdr:col>116</xdr:col>
      <xdr:colOff>114300</xdr:colOff>
      <xdr:row>39</xdr:row>
      <xdr:rowOff>76771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112856</xdr:rowOff>
    </xdr:from>
    <xdr:ext cx="313932"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44,417</a:t>
          </a:r>
          <a:r>
            <a:rPr kumimoji="1" lang="ja-JP" altLang="en-US" sz="1300">
              <a:latin typeface="ＭＳ Ｐゴシック" panose="020B0600070205080204" pitchFamily="50" charset="-128"/>
              <a:ea typeface="ＭＳ Ｐゴシック" panose="020B0600070205080204" pitchFamily="50" charset="-128"/>
            </a:rPr>
            <a:t>円で、類似団体平均と比べ</a:t>
          </a:r>
          <a:r>
            <a:rPr kumimoji="1" lang="en-US" altLang="ja-JP" sz="1300">
              <a:latin typeface="ＭＳ Ｐゴシック" panose="020B0600070205080204" pitchFamily="50" charset="-128"/>
              <a:ea typeface="ＭＳ Ｐゴシック" panose="020B0600070205080204" pitchFamily="50" charset="-128"/>
            </a:rPr>
            <a:t>44,919</a:t>
          </a:r>
          <a:r>
            <a:rPr kumimoji="1" lang="ja-JP" altLang="en-US" sz="1300">
              <a:latin typeface="ＭＳ Ｐゴシック" panose="020B0600070205080204" pitchFamily="50" charset="-128"/>
              <a:ea typeface="ＭＳ Ｐゴシック" panose="020B0600070205080204" pitchFamily="50" charset="-128"/>
            </a:rPr>
            <a:t>円の大幅減となっている。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年度のえひめ国体終了が主な要因である。今後防災関連事業費の増加も見込まれており、引き続き事業の見直しを徹底し歳出削減に努める。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158,076</a:t>
          </a:r>
          <a:r>
            <a:rPr kumimoji="1" lang="ja-JP" altLang="en-US" sz="1300">
              <a:latin typeface="ＭＳ Ｐゴシック" panose="020B0600070205080204" pitchFamily="50" charset="-128"/>
              <a:ea typeface="ＭＳ Ｐゴシック" panose="020B0600070205080204" pitchFamily="50" charset="-128"/>
            </a:rPr>
            <a:t>円で、高い水準となっている。特に、障がい者福祉、高齢者福祉費が増加している。民生費関連の市公共施設について運営体制を見直し、歳出の適正化を図っていく。</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72,990</a:t>
          </a:r>
          <a:r>
            <a:rPr kumimoji="1" lang="ja-JP" altLang="en-US" sz="1300">
              <a:latin typeface="ＭＳ Ｐゴシック" panose="020B0600070205080204" pitchFamily="50" charset="-128"/>
              <a:ea typeface="ＭＳ Ｐゴシック" panose="020B0600070205080204" pitchFamily="50" charset="-128"/>
            </a:rPr>
            <a:t>円で、前年度から急増している。図書館・文化ホール等建設が本格化しによる。今後も市内小中学校への空調設備設置や</a:t>
          </a:r>
          <a:r>
            <a:rPr kumimoji="1" lang="en-US" altLang="ja-JP" sz="1300">
              <a:latin typeface="ＭＳ Ｐゴシック" panose="020B0600070205080204" pitchFamily="50" charset="-128"/>
              <a:ea typeface="ＭＳ Ｐゴシック" panose="020B0600070205080204" pitchFamily="50" charset="-128"/>
            </a:rPr>
            <a:t>ALT</a:t>
          </a:r>
          <a:r>
            <a:rPr kumimoji="1" lang="ja-JP" altLang="en-US" sz="1300">
              <a:latin typeface="ＭＳ Ｐゴシック" panose="020B0600070205080204" pitchFamily="50" charset="-128"/>
              <a:ea typeface="ＭＳ Ｐゴシック" panose="020B0600070205080204" pitchFamily="50" charset="-128"/>
            </a:rPr>
            <a:t>の増員、学校教育における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化等大幅増が見込まれるため、歳出削減の徹底に努める。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財政調整基金残高は、適切な財源の確保と歳出の精査により、近年取崩しを回避しており、前年度とほぼ同額を維持している。今後の行財政運営のため、この程度の残高は必要であると考えている。</a:t>
          </a:r>
        </a:p>
        <a:p>
          <a:r>
            <a:rPr kumimoji="1" lang="ja-JP" altLang="en-US" sz="1200">
              <a:latin typeface="ＭＳ ゴシック" pitchFamily="49" charset="-128"/>
              <a:ea typeface="ＭＳ ゴシック" pitchFamily="49" charset="-128"/>
            </a:rPr>
            <a:t>　実質収支及び実質単年度収支ともに、悪化が続いている。歳入減に対して歳出削減が追い付いていない現状である。</a:t>
          </a:r>
        </a:p>
        <a:p>
          <a:r>
            <a:rPr kumimoji="1" lang="ja-JP" altLang="en-US" sz="1200">
              <a:latin typeface="ＭＳ ゴシック" pitchFamily="49" charset="-128"/>
              <a:ea typeface="ＭＳ ゴシック" pitchFamily="49" charset="-128"/>
            </a:rPr>
            <a:t>　大きな要因としては新市建設計画に基づく大型施設整備事業が最終段階に入ったこと、補助費をはじめ経常経費の縮減が未だ不十分であることによる。今後も引き続き事務事業の見直し・統廃合など歳出の合理化等を徹底して推進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水道事業会計においては、近年中に耐震補強にかかる大型事業を予定していることから、事業費を削減しており黒字額が増加している。</a:t>
          </a:r>
        </a:p>
        <a:p>
          <a:r>
            <a:rPr kumimoji="1" lang="ja-JP" altLang="en-US" sz="1200">
              <a:latin typeface="ＭＳ ゴシック" pitchFamily="49" charset="-128"/>
              <a:ea typeface="ＭＳ ゴシック" pitchFamily="49" charset="-128"/>
            </a:rPr>
            <a:t>　国民健康保険特別会計（事業勘定）においては、黒字額が減少している。毎年一般会計から赤字補填を行わざるを得ず財政を圧迫している状況が続いている。介護保険特別会計は保険料改定の影響から黒字額の増となった。</a:t>
          </a:r>
        </a:p>
        <a:p>
          <a:r>
            <a:rPr kumimoji="1" lang="ja-JP" altLang="en-US" sz="1200">
              <a:latin typeface="ＭＳ ゴシック" pitchFamily="49" charset="-128"/>
              <a:ea typeface="ＭＳ ゴシック" pitchFamily="49" charset="-128"/>
            </a:rPr>
            <a:t>　その他の公営企業会計では、いずれも独立採算制を目標としているものの、一般会計からの繰出により維持されている会計となっている。（上屋特別会計以外の全て）</a:t>
          </a:r>
        </a:p>
        <a:p>
          <a:r>
            <a:rPr kumimoji="1" lang="ja-JP" altLang="en-US" sz="1200">
              <a:latin typeface="ＭＳ ゴシック" pitchFamily="49" charset="-128"/>
              <a:ea typeface="ＭＳ ゴシック" pitchFamily="49" charset="-128"/>
            </a:rPr>
            <a:t>　今後も、各会計において独立採算制の原則のもと、財政健全化に向けた取り組みを進めることで市全体として健全な財政を維持していく必要がある。</a:t>
          </a:r>
        </a:p>
        <a:p>
          <a:r>
            <a:rPr kumimoji="1" lang="ja-JP" altLang="en-US" sz="1200">
              <a:latin typeface="ＭＳ ゴシック" pitchFamily="49" charset="-128"/>
              <a:ea typeface="ＭＳ ゴシック" pitchFamily="49" charset="-128"/>
            </a:rPr>
            <a:t>　赤字決算に至った会計はないが、一般会計から独立した運営は困難を極めており、公営企業法適用を機に、経営戦略を定めて中長期的に改革が必要である。</a:t>
          </a:r>
        </a:p>
        <a:p>
          <a:r>
            <a:rPr kumimoji="1" lang="ja-JP" altLang="en-US" sz="1200">
              <a:latin typeface="ＭＳ ゴシック" pitchFamily="49" charset="-128"/>
              <a:ea typeface="ＭＳ ゴシック" pitchFamily="49" charset="-128"/>
            </a:rPr>
            <a:t>　経営手法としてのＰＦＩや民間委託を検討をするものの、実態とそぐわないとの見解もあり、多くは実施には至っていない。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今後は、市総合計画に基づいた事業を実施し、予算においてはこれまでより一層の予算の厳格なシーリングを行い、一般会計からの繰出金・補助金・出資金を抑制しつつ、黒字の維持に努める。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18292046</v>
      </c>
      <c r="BO4" s="392"/>
      <c r="BP4" s="392"/>
      <c r="BQ4" s="392"/>
      <c r="BR4" s="392"/>
      <c r="BS4" s="392"/>
      <c r="BT4" s="392"/>
      <c r="BU4" s="393"/>
      <c r="BV4" s="391">
        <v>18212347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5.7</v>
      </c>
      <c r="CU4" s="398"/>
      <c r="CV4" s="398"/>
      <c r="CW4" s="398"/>
      <c r="CX4" s="398"/>
      <c r="CY4" s="398"/>
      <c r="CZ4" s="398"/>
      <c r="DA4" s="399"/>
      <c r="DB4" s="397">
        <v>6.6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17224034</v>
      </c>
      <c r="BO5" s="429"/>
      <c r="BP5" s="429"/>
      <c r="BQ5" s="429"/>
      <c r="BR5" s="429"/>
      <c r="BS5" s="429"/>
      <c r="BT5" s="429"/>
      <c r="BU5" s="430"/>
      <c r="BV5" s="428">
        <v>17256551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89.7</v>
      </c>
      <c r="CU5" s="426"/>
      <c r="CV5" s="426"/>
      <c r="CW5" s="426"/>
      <c r="CX5" s="426"/>
      <c r="CY5" s="426"/>
      <c r="CZ5" s="426"/>
      <c r="DA5" s="427"/>
      <c r="DB5" s="425">
        <v>89.6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1068012</v>
      </c>
      <c r="BO6" s="429"/>
      <c r="BP6" s="429"/>
      <c r="BQ6" s="429"/>
      <c r="BR6" s="429"/>
      <c r="BS6" s="429"/>
      <c r="BT6" s="429"/>
      <c r="BU6" s="430"/>
      <c r="BV6" s="428">
        <v>955796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94.5</v>
      </c>
      <c r="CU6" s="466"/>
      <c r="CV6" s="466"/>
      <c r="CW6" s="466"/>
      <c r="CX6" s="466"/>
      <c r="CY6" s="466"/>
      <c r="CZ6" s="466"/>
      <c r="DA6" s="467"/>
      <c r="DB6" s="465">
        <v>94.5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472197</v>
      </c>
      <c r="BO7" s="429"/>
      <c r="BP7" s="429"/>
      <c r="BQ7" s="429"/>
      <c r="BR7" s="429"/>
      <c r="BS7" s="429"/>
      <c r="BT7" s="429"/>
      <c r="BU7" s="430"/>
      <c r="BV7" s="428">
        <v>251928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10494899</v>
      </c>
      <c r="CU7" s="429"/>
      <c r="CV7" s="429"/>
      <c r="CW7" s="429"/>
      <c r="CX7" s="429"/>
      <c r="CY7" s="429"/>
      <c r="CZ7" s="429"/>
      <c r="DA7" s="430"/>
      <c r="DB7" s="428">
        <v>10599004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105</v>
      </c>
      <c r="AV8" s="461"/>
      <c r="AW8" s="461"/>
      <c r="AX8" s="461"/>
      <c r="AY8" s="462" t="s">
        <v>109</v>
      </c>
      <c r="AZ8" s="463"/>
      <c r="BA8" s="463"/>
      <c r="BB8" s="463"/>
      <c r="BC8" s="463"/>
      <c r="BD8" s="463"/>
      <c r="BE8" s="463"/>
      <c r="BF8" s="463"/>
      <c r="BG8" s="463"/>
      <c r="BH8" s="463"/>
      <c r="BI8" s="463"/>
      <c r="BJ8" s="463"/>
      <c r="BK8" s="463"/>
      <c r="BL8" s="463"/>
      <c r="BM8" s="464"/>
      <c r="BN8" s="428">
        <v>595815</v>
      </c>
      <c r="BO8" s="429"/>
      <c r="BP8" s="429"/>
      <c r="BQ8" s="429"/>
      <c r="BR8" s="429"/>
      <c r="BS8" s="429"/>
      <c r="BT8" s="429"/>
      <c r="BU8" s="430"/>
      <c r="BV8" s="428">
        <v>703868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0.42</v>
      </c>
      <c r="CU8" s="469"/>
      <c r="CV8" s="469"/>
      <c r="CW8" s="469"/>
      <c r="CX8" s="469"/>
      <c r="CY8" s="469"/>
      <c r="CZ8" s="469"/>
      <c r="DA8" s="470"/>
      <c r="DB8" s="468">
        <v>0.42</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36827</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105</v>
      </c>
      <c r="AV9" s="461"/>
      <c r="AW9" s="461"/>
      <c r="AX9" s="461"/>
      <c r="AY9" s="462" t="s">
        <v>115</v>
      </c>
      <c r="AZ9" s="463"/>
      <c r="BA9" s="463"/>
      <c r="BB9" s="463"/>
      <c r="BC9" s="463"/>
      <c r="BD9" s="463"/>
      <c r="BE9" s="463"/>
      <c r="BF9" s="463"/>
      <c r="BG9" s="463"/>
      <c r="BH9" s="463"/>
      <c r="BI9" s="463"/>
      <c r="BJ9" s="463"/>
      <c r="BK9" s="463"/>
      <c r="BL9" s="463"/>
      <c r="BM9" s="464"/>
      <c r="BN9" s="428">
        <v>-108053</v>
      </c>
      <c r="BO9" s="429"/>
      <c r="BP9" s="429"/>
      <c r="BQ9" s="429"/>
      <c r="BR9" s="429"/>
      <c r="BS9" s="429"/>
      <c r="BT9" s="429"/>
      <c r="BU9" s="430"/>
      <c r="BV9" s="428">
        <v>-71365</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13.1</v>
      </c>
      <c r="CU9" s="426"/>
      <c r="CV9" s="426"/>
      <c r="CW9" s="426"/>
      <c r="CX9" s="426"/>
      <c r="CY9" s="426"/>
      <c r="CZ9" s="426"/>
      <c r="DA9" s="427"/>
      <c r="DB9" s="425">
        <v>13.6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38017</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431</v>
      </c>
      <c r="BO10" s="429"/>
      <c r="BP10" s="429"/>
      <c r="BQ10" s="429"/>
      <c r="BR10" s="429"/>
      <c r="BS10" s="429"/>
      <c r="BT10" s="429"/>
      <c r="BU10" s="430"/>
      <c r="BV10" s="428">
        <v>406</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37265</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37026</v>
      </c>
      <c r="S13" s="510"/>
      <c r="T13" s="510"/>
      <c r="U13" s="510"/>
      <c r="V13" s="511"/>
      <c r="W13" s="444" t="s">
        <v>140</v>
      </c>
      <c r="X13" s="445"/>
      <c r="Y13" s="445"/>
      <c r="Z13" s="445"/>
      <c r="AA13" s="445"/>
      <c r="AB13" s="435"/>
      <c r="AC13" s="479">
        <v>2641</v>
      </c>
      <c r="AD13" s="480"/>
      <c r="AE13" s="480"/>
      <c r="AF13" s="480"/>
      <c r="AG13" s="519"/>
      <c r="AH13" s="479">
        <v>2945</v>
      </c>
      <c r="AI13" s="480"/>
      <c r="AJ13" s="480"/>
      <c r="AK13" s="480"/>
      <c r="AL13" s="481"/>
      <c r="AM13" s="457" t="s">
        <v>141</v>
      </c>
      <c r="AN13" s="458"/>
      <c r="AO13" s="458"/>
      <c r="AP13" s="458"/>
      <c r="AQ13" s="458"/>
      <c r="AR13" s="458"/>
      <c r="AS13" s="458"/>
      <c r="AT13" s="459"/>
      <c r="AU13" s="460" t="s">
        <v>119</v>
      </c>
      <c r="AV13" s="461"/>
      <c r="AW13" s="461"/>
      <c r="AX13" s="461"/>
      <c r="AY13" s="462" t="s">
        <v>142</v>
      </c>
      <c r="AZ13" s="463"/>
      <c r="BA13" s="463"/>
      <c r="BB13" s="463"/>
      <c r="BC13" s="463"/>
      <c r="BD13" s="463"/>
      <c r="BE13" s="463"/>
      <c r="BF13" s="463"/>
      <c r="BG13" s="463"/>
      <c r="BH13" s="463"/>
      <c r="BI13" s="463"/>
      <c r="BJ13" s="463"/>
      <c r="BK13" s="463"/>
      <c r="BL13" s="463"/>
      <c r="BM13" s="464"/>
      <c r="BN13" s="428">
        <v>-107622</v>
      </c>
      <c r="BO13" s="429"/>
      <c r="BP13" s="429"/>
      <c r="BQ13" s="429"/>
      <c r="BR13" s="429"/>
      <c r="BS13" s="429"/>
      <c r="BT13" s="429"/>
      <c r="BU13" s="430"/>
      <c r="BV13" s="428">
        <v>-70959</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7.9</v>
      </c>
      <c r="CU13" s="426"/>
      <c r="CV13" s="426"/>
      <c r="CW13" s="426"/>
      <c r="CX13" s="426"/>
      <c r="CY13" s="426"/>
      <c r="CZ13" s="426"/>
      <c r="DA13" s="427"/>
      <c r="DB13" s="425">
        <v>7.6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37443</v>
      </c>
      <c r="S14" s="510"/>
      <c r="T14" s="510"/>
      <c r="U14" s="510"/>
      <c r="V14" s="511"/>
      <c r="W14" s="418"/>
      <c r="X14" s="419"/>
      <c r="Y14" s="419"/>
      <c r="Z14" s="419"/>
      <c r="AA14" s="419"/>
      <c r="AB14" s="408"/>
      <c r="AC14" s="512">
        <v>14.8</v>
      </c>
      <c r="AD14" s="513"/>
      <c r="AE14" s="513"/>
      <c r="AF14" s="513"/>
      <c r="AG14" s="514"/>
      <c r="AH14" s="512">
        <v>16.100000000000001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58.2</v>
      </c>
      <c r="CU14" s="524"/>
      <c r="CV14" s="524"/>
      <c r="CW14" s="524"/>
      <c r="CX14" s="524"/>
      <c r="CY14" s="524"/>
      <c r="CZ14" s="524"/>
      <c r="DA14" s="525"/>
      <c r="DB14" s="523">
        <v>57.5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37224</v>
      </c>
      <c r="S15" s="510"/>
      <c r="T15" s="510"/>
      <c r="U15" s="510"/>
      <c r="V15" s="511"/>
      <c r="W15" s="444" t="s">
        <v>147</v>
      </c>
      <c r="X15" s="445"/>
      <c r="Y15" s="445"/>
      <c r="Z15" s="445"/>
      <c r="AA15" s="445"/>
      <c r="AB15" s="435"/>
      <c r="AC15" s="479">
        <v>4566</v>
      </c>
      <c r="AD15" s="480"/>
      <c r="AE15" s="480"/>
      <c r="AF15" s="480"/>
      <c r="AG15" s="519"/>
      <c r="AH15" s="479">
        <v>4751</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3680022</v>
      </c>
      <c r="BO15" s="392"/>
      <c r="BP15" s="392"/>
      <c r="BQ15" s="392"/>
      <c r="BR15" s="392"/>
      <c r="BS15" s="392"/>
      <c r="BT15" s="392"/>
      <c r="BU15" s="393"/>
      <c r="BV15" s="391">
        <v>3638592</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25.6</v>
      </c>
      <c r="AD16" s="513"/>
      <c r="AE16" s="513"/>
      <c r="AF16" s="513"/>
      <c r="AG16" s="514"/>
      <c r="AH16" s="512">
        <v>26</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8664726</v>
      </c>
      <c r="BO16" s="429"/>
      <c r="BP16" s="429"/>
      <c r="BQ16" s="429"/>
      <c r="BR16" s="429"/>
      <c r="BS16" s="429"/>
      <c r="BT16" s="429"/>
      <c r="BU16" s="430"/>
      <c r="BV16" s="428">
        <v>8606324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10613</v>
      </c>
      <c r="AD17" s="480"/>
      <c r="AE17" s="480"/>
      <c r="AF17" s="480"/>
      <c r="AG17" s="519"/>
      <c r="AH17" s="479">
        <v>10600</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4659919</v>
      </c>
      <c r="BO17" s="429"/>
      <c r="BP17" s="429"/>
      <c r="BQ17" s="429"/>
      <c r="BR17" s="429"/>
      <c r="BS17" s="429"/>
      <c r="BT17" s="429"/>
      <c r="BU17" s="430"/>
      <c r="BV17" s="428">
        <v>4606628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194.44</v>
      </c>
      <c r="M18" s="541"/>
      <c r="N18" s="541"/>
      <c r="O18" s="541"/>
      <c r="P18" s="541"/>
      <c r="Q18" s="541"/>
      <c r="R18" s="542"/>
      <c r="S18" s="542"/>
      <c r="T18" s="542"/>
      <c r="U18" s="542"/>
      <c r="V18" s="543"/>
      <c r="W18" s="446"/>
      <c r="X18" s="447"/>
      <c r="Y18" s="447"/>
      <c r="Z18" s="447"/>
      <c r="AA18" s="447"/>
      <c r="AB18" s="438"/>
      <c r="AC18" s="544">
        <v>59.6</v>
      </c>
      <c r="AD18" s="545"/>
      <c r="AE18" s="545"/>
      <c r="AF18" s="545"/>
      <c r="AG18" s="546"/>
      <c r="AH18" s="544">
        <v>57.9</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9497487</v>
      </c>
      <c r="BO18" s="429"/>
      <c r="BP18" s="429"/>
      <c r="BQ18" s="429"/>
      <c r="BR18" s="429"/>
      <c r="BS18" s="429"/>
      <c r="BT18" s="429"/>
      <c r="BU18" s="430"/>
      <c r="BV18" s="428">
        <v>9639606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189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12429583</v>
      </c>
      <c r="BO19" s="429"/>
      <c r="BP19" s="429"/>
      <c r="BQ19" s="429"/>
      <c r="BR19" s="429"/>
      <c r="BS19" s="429"/>
      <c r="BT19" s="429"/>
      <c r="BU19" s="430"/>
      <c r="BV19" s="428">
        <v>12468720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14003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22687185</v>
      </c>
      <c r="BO23" s="429"/>
      <c r="BP23" s="429"/>
      <c r="BQ23" s="429"/>
      <c r="BR23" s="429"/>
      <c r="BS23" s="429"/>
      <c r="BT23" s="429"/>
      <c r="BU23" s="430"/>
      <c r="BV23" s="428">
        <v>22245157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7353</v>
      </c>
      <c r="R24" s="480"/>
      <c r="S24" s="480"/>
      <c r="T24" s="480"/>
      <c r="U24" s="480"/>
      <c r="V24" s="519"/>
      <c r="W24" s="578"/>
      <c r="X24" s="566"/>
      <c r="Y24" s="567"/>
      <c r="Z24" s="478" t="s">
        <v>171</v>
      </c>
      <c r="AA24" s="458"/>
      <c r="AB24" s="458"/>
      <c r="AC24" s="458"/>
      <c r="AD24" s="458"/>
      <c r="AE24" s="458"/>
      <c r="AF24" s="458"/>
      <c r="AG24" s="459"/>
      <c r="AH24" s="479">
        <v>301</v>
      </c>
      <c r="AI24" s="480"/>
      <c r="AJ24" s="480"/>
      <c r="AK24" s="480"/>
      <c r="AL24" s="519"/>
      <c r="AM24" s="479">
        <v>928284</v>
      </c>
      <c r="AN24" s="480"/>
      <c r="AO24" s="480"/>
      <c r="AP24" s="480"/>
      <c r="AQ24" s="480"/>
      <c r="AR24" s="519"/>
      <c r="AS24" s="479">
        <v>3084</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19285272</v>
      </c>
      <c r="BO24" s="429"/>
      <c r="BP24" s="429"/>
      <c r="BQ24" s="429"/>
      <c r="BR24" s="429"/>
      <c r="BS24" s="429"/>
      <c r="BT24" s="429"/>
      <c r="BU24" s="430"/>
      <c r="BV24" s="428">
        <v>19327662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6039</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175</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1707763</v>
      </c>
      <c r="BO25" s="392"/>
      <c r="BP25" s="392"/>
      <c r="BQ25" s="392"/>
      <c r="BR25" s="392"/>
      <c r="BS25" s="392"/>
      <c r="BT25" s="392"/>
      <c r="BU25" s="393"/>
      <c r="BV25" s="391">
        <v>1537519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5227</v>
      </c>
      <c r="R26" s="480"/>
      <c r="S26" s="480"/>
      <c r="T26" s="480"/>
      <c r="U26" s="480"/>
      <c r="V26" s="519"/>
      <c r="W26" s="578"/>
      <c r="X26" s="566"/>
      <c r="Y26" s="567"/>
      <c r="Z26" s="478" t="s">
        <v>178</v>
      </c>
      <c r="AA26" s="588"/>
      <c r="AB26" s="588"/>
      <c r="AC26" s="588"/>
      <c r="AD26" s="588"/>
      <c r="AE26" s="588"/>
      <c r="AF26" s="588"/>
      <c r="AG26" s="589"/>
      <c r="AH26" s="479">
        <v>8</v>
      </c>
      <c r="AI26" s="480"/>
      <c r="AJ26" s="480"/>
      <c r="AK26" s="480"/>
      <c r="AL26" s="519"/>
      <c r="AM26" s="479">
        <v>21184</v>
      </c>
      <c r="AN26" s="480"/>
      <c r="AO26" s="480"/>
      <c r="AP26" s="480"/>
      <c r="AQ26" s="480"/>
      <c r="AR26" s="519"/>
      <c r="AS26" s="479">
        <v>2648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4090</v>
      </c>
      <c r="R27" s="480"/>
      <c r="S27" s="480"/>
      <c r="T27" s="480"/>
      <c r="U27" s="480"/>
      <c r="V27" s="519"/>
      <c r="W27" s="578"/>
      <c r="X27" s="566"/>
      <c r="Y27" s="567"/>
      <c r="Z27" s="478" t="s">
        <v>181</v>
      </c>
      <c r="AA27" s="458"/>
      <c r="AB27" s="458"/>
      <c r="AC27" s="458"/>
      <c r="AD27" s="458"/>
      <c r="AE27" s="458"/>
      <c r="AF27" s="458"/>
      <c r="AG27" s="459"/>
      <c r="AH27" s="479">
        <v>15</v>
      </c>
      <c r="AI27" s="480"/>
      <c r="AJ27" s="480"/>
      <c r="AK27" s="480"/>
      <c r="AL27" s="519"/>
      <c r="AM27" s="479">
        <v>53709</v>
      </c>
      <c r="AN27" s="480"/>
      <c r="AO27" s="480"/>
      <c r="AP27" s="480"/>
      <c r="AQ27" s="480"/>
      <c r="AR27" s="519"/>
      <c r="AS27" s="479">
        <v>3581</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558914</v>
      </c>
      <c r="BO27" s="602"/>
      <c r="BP27" s="602"/>
      <c r="BQ27" s="602"/>
      <c r="BR27" s="602"/>
      <c r="BS27" s="602"/>
      <c r="BT27" s="602"/>
      <c r="BU27" s="603"/>
      <c r="BV27" s="601">
        <v>558914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3330</v>
      </c>
      <c r="R28" s="480"/>
      <c r="S28" s="480"/>
      <c r="T28" s="480"/>
      <c r="U28" s="480"/>
      <c r="V28" s="519"/>
      <c r="W28" s="578"/>
      <c r="X28" s="566"/>
      <c r="Y28" s="567"/>
      <c r="Z28" s="478" t="s">
        <v>184</v>
      </c>
      <c r="AA28" s="458"/>
      <c r="AB28" s="458"/>
      <c r="AC28" s="458"/>
      <c r="AD28" s="458"/>
      <c r="AE28" s="458"/>
      <c r="AF28" s="458"/>
      <c r="AG28" s="459"/>
      <c r="AH28" s="479" t="s">
        <v>128</v>
      </c>
      <c r="AI28" s="480"/>
      <c r="AJ28" s="480"/>
      <c r="AK28" s="480"/>
      <c r="AL28" s="519"/>
      <c r="AM28" s="479" t="s">
        <v>185</v>
      </c>
      <c r="AN28" s="480"/>
      <c r="AO28" s="480"/>
      <c r="AP28" s="480"/>
      <c r="AQ28" s="480"/>
      <c r="AR28" s="519"/>
      <c r="AS28" s="479" t="s">
        <v>175</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1761250</v>
      </c>
      <c r="BO28" s="392"/>
      <c r="BP28" s="392"/>
      <c r="BQ28" s="392"/>
      <c r="BR28" s="392"/>
      <c r="BS28" s="392"/>
      <c r="BT28" s="392"/>
      <c r="BU28" s="393"/>
      <c r="BV28" s="391">
        <v>1760819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17</v>
      </c>
      <c r="M29" s="480"/>
      <c r="N29" s="480"/>
      <c r="O29" s="480"/>
      <c r="P29" s="519"/>
      <c r="Q29" s="479">
        <v>3050</v>
      </c>
      <c r="R29" s="480"/>
      <c r="S29" s="480"/>
      <c r="T29" s="480"/>
      <c r="U29" s="480"/>
      <c r="V29" s="519"/>
      <c r="W29" s="579"/>
      <c r="X29" s="580"/>
      <c r="Y29" s="581"/>
      <c r="Z29" s="478" t="s">
        <v>188</v>
      </c>
      <c r="AA29" s="458"/>
      <c r="AB29" s="458"/>
      <c r="AC29" s="458"/>
      <c r="AD29" s="458"/>
      <c r="AE29" s="458"/>
      <c r="AF29" s="458"/>
      <c r="AG29" s="459"/>
      <c r="AH29" s="479">
        <v>316</v>
      </c>
      <c r="AI29" s="480"/>
      <c r="AJ29" s="480"/>
      <c r="AK29" s="480"/>
      <c r="AL29" s="519"/>
      <c r="AM29" s="479">
        <v>981993</v>
      </c>
      <c r="AN29" s="480"/>
      <c r="AO29" s="480"/>
      <c r="AP29" s="480"/>
      <c r="AQ29" s="480"/>
      <c r="AR29" s="519"/>
      <c r="AS29" s="479">
        <v>3108</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240749</v>
      </c>
      <c r="BO29" s="429"/>
      <c r="BP29" s="429"/>
      <c r="BQ29" s="429"/>
      <c r="BR29" s="429"/>
      <c r="BS29" s="429"/>
      <c r="BT29" s="429"/>
      <c r="BU29" s="430"/>
      <c r="BV29" s="428">
        <v>240701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96.4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1586694</v>
      </c>
      <c r="BO30" s="602"/>
      <c r="BP30" s="602"/>
      <c r="BQ30" s="602"/>
      <c r="BR30" s="602"/>
      <c r="BS30" s="602"/>
      <c r="BT30" s="602"/>
      <c r="BU30" s="603"/>
      <c r="BV30" s="601">
        <v>1514056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197</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15</v>
      </c>
      <c r="BX34" s="614"/>
      <c r="BY34" s="615" t="str">
        <f>IF('各会計、関係団体の財政状況及び健全化判断比率'!B68="","",'各会計、関係団体の財政状況及び健全化判断比率'!B68)</f>
        <v>松山養護老人ホーム事務組合（一般会計）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25</v>
      </c>
      <c r="CP34" s="614"/>
      <c r="CQ34" s="615" t="str">
        <f>IF('各会計、関係団体の財政状況及び健全化判断比率'!BS7="","",'各会計、関係団体の財政状況及び健全化判断比率'!BS7)</f>
        <v>株式会社　プロシーズ</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国民健康保険特別会計（診療施設勘定）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飲料水供給施設特別会計</v>
      </c>
      <c r="BH35" s="615"/>
      <c r="BI35" s="615"/>
      <c r="BJ35" s="615"/>
      <c r="BK35" s="615"/>
      <c r="BL35" s="615"/>
      <c r="BM35" s="615"/>
      <c r="BN35" s="615"/>
      <c r="BO35" s="615"/>
      <c r="BP35" s="615"/>
      <c r="BQ35" s="615"/>
      <c r="BR35" s="615"/>
      <c r="BS35" s="615"/>
      <c r="BT35" s="615"/>
      <c r="BU35" s="615"/>
      <c r="BV35" s="213"/>
      <c r="BW35" s="614">
        <f t="shared" ref="BW35:BW43" si="2">IF(BY35="","",BW34+1)</f>
        <v>16</v>
      </c>
      <c r="BX35" s="614"/>
      <c r="BY35" s="615" t="str">
        <f>IF('各会計、関係団体の財政状況及び健全化判断比率'!B69="","",'各会計、関係団体の財政状況及び健全化判断比率'!B69)</f>
        <v>松山養護老人ホーム事務組合（診療所事業会計）</v>
      </c>
      <c r="BZ35" s="615"/>
      <c r="CA35" s="615"/>
      <c r="CB35" s="615"/>
      <c r="CC35" s="615"/>
      <c r="CD35" s="615"/>
      <c r="CE35" s="615"/>
      <c r="CF35" s="615"/>
      <c r="CG35" s="615"/>
      <c r="CH35" s="615"/>
      <c r="CI35" s="615"/>
      <c r="CJ35" s="615"/>
      <c r="CK35" s="615"/>
      <c r="CL35" s="615"/>
      <c r="CM35" s="615"/>
      <c r="CN35" s="213"/>
      <c r="CO35" s="614">
        <f t="shared" ref="CO35:CO43" si="3">IF(CQ35="","",CO34+1)</f>
        <v>26</v>
      </c>
      <c r="CP35" s="614"/>
      <c r="CQ35" s="615" t="str">
        <f>IF('各会計、関係団体の財政状況及び健全化判断比率'!BS8="","",'各会計、関係団体の財政状況及び健全化判断比率'!BS8)</f>
        <v>株式会社　まちづくり郡中</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伊予港上屋特別会計</v>
      </c>
      <c r="BH36" s="615"/>
      <c r="BI36" s="615"/>
      <c r="BJ36" s="615"/>
      <c r="BK36" s="615"/>
      <c r="BL36" s="615"/>
      <c r="BM36" s="615"/>
      <c r="BN36" s="615"/>
      <c r="BO36" s="615"/>
      <c r="BP36" s="615"/>
      <c r="BQ36" s="615"/>
      <c r="BR36" s="615"/>
      <c r="BS36" s="615"/>
      <c r="BT36" s="615"/>
      <c r="BU36" s="615"/>
      <c r="BV36" s="213"/>
      <c r="BW36" s="614">
        <f t="shared" si="2"/>
        <v>17</v>
      </c>
      <c r="BX36" s="614"/>
      <c r="BY36" s="615" t="str">
        <f>IF('各会計、関係団体の財政状況及び健全化判断比率'!B70="","",'各会計、関係団体の財政状況及び健全化判断比率'!B70)</f>
        <v>松山広域福祉施設事務組合（一般会計）</v>
      </c>
      <c r="BZ36" s="615"/>
      <c r="CA36" s="615"/>
      <c r="CB36" s="615"/>
      <c r="CC36" s="615"/>
      <c r="CD36" s="615"/>
      <c r="CE36" s="615"/>
      <c r="CF36" s="615"/>
      <c r="CG36" s="615"/>
      <c r="CH36" s="615"/>
      <c r="CI36" s="615"/>
      <c r="CJ36" s="615"/>
      <c r="CK36" s="615"/>
      <c r="CL36" s="615"/>
      <c r="CM36" s="615"/>
      <c r="CN36" s="213"/>
      <c r="CO36" s="614">
        <f t="shared" si="3"/>
        <v>27</v>
      </c>
      <c r="CP36" s="614"/>
      <c r="CQ36" s="615" t="str">
        <f>IF('各会計、関係団体の財政状況及び健全化判断比率'!BS9="","",'各会計、関係団体の財政状況及び健全化判断比率'!BS9)</f>
        <v>株式会社　シーサイドふたみ</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IF('各会計、関係団体の財政状況及び健全化判断比率'!B36="","",'各会計、関係団体の財政状況及び健全化判断比率'!B36)</f>
        <v>公共下水道特別会計</v>
      </c>
      <c r="BH37" s="615"/>
      <c r="BI37" s="615"/>
      <c r="BJ37" s="615"/>
      <c r="BK37" s="615"/>
      <c r="BL37" s="615"/>
      <c r="BM37" s="615"/>
      <c r="BN37" s="615"/>
      <c r="BO37" s="615"/>
      <c r="BP37" s="615"/>
      <c r="BQ37" s="615"/>
      <c r="BR37" s="615"/>
      <c r="BS37" s="615"/>
      <c r="BT37" s="615"/>
      <c r="BU37" s="615"/>
      <c r="BV37" s="213"/>
      <c r="BW37" s="614">
        <f t="shared" si="2"/>
        <v>18</v>
      </c>
      <c r="BX37" s="614"/>
      <c r="BY37" s="615" t="str">
        <f>IF('各会計、関係団体の財政状況及び健全化判断比率'!B71="","",'各会計、関係団体の財政状況及び健全化判断比率'!B71)</f>
        <v>松山広域福祉施設事務組合（公営企業会計）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11</v>
      </c>
      <c r="BF38" s="614"/>
      <c r="BG38" s="615" t="str">
        <f>IF('各会計、関係団体の財政状況及び健全化判断比率'!B37="","",'各会計、関係団体の財政状況及び健全化判断比率'!B37)</f>
        <v>特定環境保全公共下水道特別会計</v>
      </c>
      <c r="BH38" s="615"/>
      <c r="BI38" s="615"/>
      <c r="BJ38" s="615"/>
      <c r="BK38" s="615"/>
      <c r="BL38" s="615"/>
      <c r="BM38" s="615"/>
      <c r="BN38" s="615"/>
      <c r="BO38" s="615"/>
      <c r="BP38" s="615"/>
      <c r="BQ38" s="615"/>
      <c r="BR38" s="615"/>
      <c r="BS38" s="615"/>
      <c r="BT38" s="615"/>
      <c r="BU38" s="615"/>
      <c r="BV38" s="213"/>
      <c r="BW38" s="614">
        <f t="shared" si="2"/>
        <v>19</v>
      </c>
      <c r="BX38" s="614"/>
      <c r="BY38" s="615" t="str">
        <f>IF('各会計、関係団体の財政状況及び健全化判断比率'!B72="","",'各会計、関係団体の財政状況及び健全化判断比率'!B72)</f>
        <v>愛媛県市町総合事務組合（退職手当事業分）</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12</v>
      </c>
      <c r="BF39" s="614"/>
      <c r="BG39" s="615" t="str">
        <f>IF('各会計、関係団体の財政状況及び健全化判断比率'!B38="","",'各会計、関係団体の財政状況及び健全化判断比率'!B38)</f>
        <v>農業集落排水特別会計</v>
      </c>
      <c r="BH39" s="615"/>
      <c r="BI39" s="615"/>
      <c r="BJ39" s="615"/>
      <c r="BK39" s="615"/>
      <c r="BL39" s="615"/>
      <c r="BM39" s="615"/>
      <c r="BN39" s="615"/>
      <c r="BO39" s="615"/>
      <c r="BP39" s="615"/>
      <c r="BQ39" s="615"/>
      <c r="BR39" s="615"/>
      <c r="BS39" s="615"/>
      <c r="BT39" s="615"/>
      <c r="BU39" s="615"/>
      <c r="BV39" s="213"/>
      <c r="BW39" s="614">
        <f t="shared" si="2"/>
        <v>20</v>
      </c>
      <c r="BX39" s="614"/>
      <c r="BY39" s="615" t="str">
        <f>IF('各会計、関係団体の財政状況及び健全化判断比率'!B73="","",'各会計、関係団体の財政状況及び健全化判断比率'!B73)</f>
        <v>愛媛県市町総合事務組合（消防補償事業分）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f t="shared" si="1"/>
        <v>13</v>
      </c>
      <c r="BF40" s="614"/>
      <c r="BG40" s="615" t="str">
        <f>IF('各会計、関係団体の財政状況及び健全化判断比率'!B39="","",'各会計、関係団体の財政状況及び健全化判断比率'!B39)</f>
        <v>浄化槽整備特別会計</v>
      </c>
      <c r="BH40" s="615"/>
      <c r="BI40" s="615"/>
      <c r="BJ40" s="615"/>
      <c r="BK40" s="615"/>
      <c r="BL40" s="615"/>
      <c r="BM40" s="615"/>
      <c r="BN40" s="615"/>
      <c r="BO40" s="615"/>
      <c r="BP40" s="615"/>
      <c r="BQ40" s="615"/>
      <c r="BR40" s="615"/>
      <c r="BS40" s="615"/>
      <c r="BT40" s="615"/>
      <c r="BU40" s="615"/>
      <c r="BV40" s="213"/>
      <c r="BW40" s="614">
        <f t="shared" si="2"/>
        <v>21</v>
      </c>
      <c r="BX40" s="614"/>
      <c r="BY40" s="615" t="str">
        <f>IF('各会計、関係団体の財政状況及び健全化判断比率'!B74="","",'各会計、関係団体の財政状況及び健全化判断比率'!B74)</f>
        <v>愛媛県市町総合事務組合（交通災害事業分）</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f t="shared" si="1"/>
        <v>14</v>
      </c>
      <c r="BF41" s="614"/>
      <c r="BG41" s="615" t="str">
        <f>IF('各会計、関係団体の財政状況及び健全化判断比率'!B40="","",'各会計、関係団体の財政状況及び健全化判断比率'!B40)</f>
        <v>都市総合文化施設運営事業特別会計</v>
      </c>
      <c r="BH41" s="615"/>
      <c r="BI41" s="615"/>
      <c r="BJ41" s="615"/>
      <c r="BK41" s="615"/>
      <c r="BL41" s="615"/>
      <c r="BM41" s="615"/>
      <c r="BN41" s="615"/>
      <c r="BO41" s="615"/>
      <c r="BP41" s="615"/>
      <c r="BQ41" s="615"/>
      <c r="BR41" s="615"/>
      <c r="BS41" s="615"/>
      <c r="BT41" s="615"/>
      <c r="BU41" s="615"/>
      <c r="BV41" s="213"/>
      <c r="BW41" s="614">
        <f t="shared" si="2"/>
        <v>22</v>
      </c>
      <c r="BX41" s="614"/>
      <c r="BY41" s="615" t="str">
        <f>IF('各会計、関係団体の財政状況及び健全化判断比率'!B75="","",'各会計、関係団体の財政状況及び健全化判断比率'!B75)</f>
        <v>愛媛県市町総合事務組合（自治会館事業分）</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23</v>
      </c>
      <c r="BX42" s="614"/>
      <c r="BY42" s="615" t="str">
        <f>IF('各会計、関係団体の財政状況及び健全化判断比率'!B76="","",'各会計、関係団体の財政状況及び健全化判断比率'!B76)</f>
        <v>愛媛県市町総合事務組合（議員公務災害事業分）</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24</v>
      </c>
      <c r="BX43" s="614"/>
      <c r="BY43" s="615" t="str">
        <f>IF('各会計、関係団体の財政状況及び健全化判断比率'!B77="","",'各会計、関係団体の財政状況及び健全化判断比率'!B77)</f>
        <v>愛媛県市町総合事務組合（共通経費分）</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XjRjzQO7wfupWr4jZjV9qDIWGxJrjdhoxL9pjzP+vNP62Cg+8YjJKCoQq7a3qVX8e38cqiO+++gf5nLqHDxzw==" saltValue="RdPAX0VYG+q5Cb1Ri7yK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06" t="s">
        <v>576</v>
      </c>
      <c r="D34" s="1206"/>
      <c r="E34" s="1207"/>
      <c r="F34" s="32">
        <v>8.23</v>
      </c>
      <c r="G34" s="33">
        <v>8.44</v>
      </c>
      <c r="H34" s="33">
        <v>8.75</v>
      </c>
      <c r="I34" s="33">
        <v>9.2799999999999994</v>
      </c>
      <c r="J34" s="34">
        <v>9.66</v>
      </c>
      <c r="K34" s="22"/>
      <c r="L34" s="22"/>
      <c r="M34" s="22"/>
      <c r="N34" s="22"/>
      <c r="O34" s="22"/>
      <c r="P34" s="22"/>
    </row>
    <row r="35" spans="1:16" ht="39" customHeight="1" x14ac:dyDescent="0.15">
      <c r="A35" s="22"/>
      <c r="B35" s="35"/>
      <c r="C35" s="1200" t="s">
        <v>577</v>
      </c>
      <c r="D35" s="1201"/>
      <c r="E35" s="1202"/>
      <c r="F35" s="36">
        <v>5.46</v>
      </c>
      <c r="G35" s="37">
        <v>7.68</v>
      </c>
      <c r="H35" s="37">
        <v>7.12</v>
      </c>
      <c r="I35" s="37">
        <v>6.64</v>
      </c>
      <c r="J35" s="38">
        <v>5.67</v>
      </c>
      <c r="K35" s="22"/>
      <c r="L35" s="22"/>
      <c r="M35" s="22"/>
      <c r="N35" s="22"/>
      <c r="O35" s="22"/>
      <c r="P35" s="22"/>
    </row>
    <row r="36" spans="1:16" ht="39" customHeight="1" x14ac:dyDescent="0.15">
      <c r="A36" s="22"/>
      <c r="B36" s="35"/>
      <c r="C36" s="1200" t="s">
        <v>578</v>
      </c>
      <c r="D36" s="1201"/>
      <c r="E36" s="1202"/>
      <c r="F36" s="36">
        <v>0.56999999999999995</v>
      </c>
      <c r="G36" s="37">
        <v>0.56000000000000005</v>
      </c>
      <c r="H36" s="37">
        <v>0.41</v>
      </c>
      <c r="I36" s="37">
        <v>0.38</v>
      </c>
      <c r="J36" s="38">
        <v>1.1399999999999999</v>
      </c>
      <c r="K36" s="22"/>
      <c r="L36" s="22"/>
      <c r="M36" s="22"/>
      <c r="N36" s="22"/>
      <c r="O36" s="22"/>
      <c r="P36" s="22"/>
    </row>
    <row r="37" spans="1:16" ht="39" customHeight="1" x14ac:dyDescent="0.15">
      <c r="A37" s="22"/>
      <c r="B37" s="35"/>
      <c r="C37" s="1200" t="s">
        <v>579</v>
      </c>
      <c r="D37" s="1201"/>
      <c r="E37" s="1202"/>
      <c r="F37" s="36">
        <v>0</v>
      </c>
      <c r="G37" s="37" t="s">
        <v>580</v>
      </c>
      <c r="H37" s="37">
        <v>2.23</v>
      </c>
      <c r="I37" s="37">
        <v>2.81</v>
      </c>
      <c r="J37" s="38">
        <v>0.31</v>
      </c>
      <c r="K37" s="22"/>
      <c r="L37" s="22"/>
      <c r="M37" s="22"/>
      <c r="N37" s="22"/>
      <c r="O37" s="22"/>
      <c r="P37" s="22"/>
    </row>
    <row r="38" spans="1:16" ht="39" customHeight="1" x14ac:dyDescent="0.15">
      <c r="A38" s="22"/>
      <c r="B38" s="35"/>
      <c r="C38" s="1200" t="s">
        <v>581</v>
      </c>
      <c r="D38" s="1201"/>
      <c r="E38" s="1202"/>
      <c r="F38" s="36">
        <v>0.18</v>
      </c>
      <c r="G38" s="37">
        <v>0.17</v>
      </c>
      <c r="H38" s="37">
        <v>0.19</v>
      </c>
      <c r="I38" s="37">
        <v>0.19</v>
      </c>
      <c r="J38" s="38">
        <v>0.17</v>
      </c>
      <c r="K38" s="22"/>
      <c r="L38" s="22"/>
      <c r="M38" s="22"/>
      <c r="N38" s="22"/>
      <c r="O38" s="22"/>
      <c r="P38" s="22"/>
    </row>
    <row r="39" spans="1:16" ht="39" customHeight="1" x14ac:dyDescent="0.15">
      <c r="A39" s="22"/>
      <c r="B39" s="35"/>
      <c r="C39" s="1200" t="s">
        <v>582</v>
      </c>
      <c r="D39" s="1201"/>
      <c r="E39" s="1202"/>
      <c r="F39" s="36">
        <v>0.11</v>
      </c>
      <c r="G39" s="37">
        <v>0.13</v>
      </c>
      <c r="H39" s="37">
        <v>0.06</v>
      </c>
      <c r="I39" s="37">
        <v>0.06</v>
      </c>
      <c r="J39" s="38">
        <v>0.06</v>
      </c>
      <c r="K39" s="22"/>
      <c r="L39" s="22"/>
      <c r="M39" s="22"/>
      <c r="N39" s="22"/>
      <c r="O39" s="22"/>
      <c r="P39" s="22"/>
    </row>
    <row r="40" spans="1:16" ht="39" customHeight="1" x14ac:dyDescent="0.15">
      <c r="A40" s="22"/>
      <c r="B40" s="35"/>
      <c r="C40" s="1200" t="s">
        <v>583</v>
      </c>
      <c r="D40" s="1201"/>
      <c r="E40" s="1202"/>
      <c r="F40" s="36">
        <v>0.01</v>
      </c>
      <c r="G40" s="37">
        <v>0.01</v>
      </c>
      <c r="H40" s="37">
        <v>0.01</v>
      </c>
      <c r="I40" s="37">
        <v>0.01</v>
      </c>
      <c r="J40" s="38">
        <v>0.01</v>
      </c>
      <c r="K40" s="22"/>
      <c r="L40" s="22"/>
      <c r="M40" s="22"/>
      <c r="N40" s="22"/>
      <c r="O40" s="22"/>
      <c r="P40" s="22"/>
    </row>
    <row r="41" spans="1:16" ht="39" customHeight="1" x14ac:dyDescent="0.15">
      <c r="A41" s="22"/>
      <c r="B41" s="35"/>
      <c r="C41" s="1200" t="s">
        <v>584</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585</v>
      </c>
      <c r="D42" s="1201"/>
      <c r="E42" s="1202"/>
      <c r="F42" s="36" t="s">
        <v>524</v>
      </c>
      <c r="G42" s="37" t="s">
        <v>524</v>
      </c>
      <c r="H42" s="37" t="s">
        <v>524</v>
      </c>
      <c r="I42" s="37" t="s">
        <v>524</v>
      </c>
      <c r="J42" s="38" t="s">
        <v>524</v>
      </c>
      <c r="K42" s="22"/>
      <c r="L42" s="22"/>
      <c r="M42" s="22"/>
      <c r="N42" s="22"/>
      <c r="O42" s="22"/>
      <c r="P42" s="22"/>
    </row>
    <row r="43" spans="1:16" ht="39" customHeight="1" thickBot="1" x14ac:dyDescent="0.2">
      <c r="A43" s="22"/>
      <c r="B43" s="40"/>
      <c r="C43" s="1203" t="s">
        <v>586</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YMFHEW8vsHDarnLjSphpgopAYxiIAU4vH2aifqcsxMrtygDcR98p9hux8BxZbem0C1DOuRocgTxeqpaeSTleQ==" saltValue="pvs/EUpw+hC8xRhrZfIV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1831</v>
      </c>
      <c r="L45" s="60">
        <v>1772</v>
      </c>
      <c r="M45" s="60">
        <v>1704</v>
      </c>
      <c r="N45" s="60">
        <v>1711</v>
      </c>
      <c r="O45" s="61">
        <v>1642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15">
      <c r="A48" s="48"/>
      <c r="B48" s="1210"/>
      <c r="C48" s="1211"/>
      <c r="D48" s="62"/>
      <c r="E48" s="1216" t="s">
        <v>15</v>
      </c>
      <c r="F48" s="1216"/>
      <c r="G48" s="1216"/>
      <c r="H48" s="1216"/>
      <c r="I48" s="1216"/>
      <c r="J48" s="1217"/>
      <c r="K48" s="63">
        <v>539</v>
      </c>
      <c r="L48" s="64">
        <v>530</v>
      </c>
      <c r="M48" s="64">
        <v>574</v>
      </c>
      <c r="N48" s="64">
        <v>624</v>
      </c>
      <c r="O48" s="65">
        <v>704</v>
      </c>
      <c r="P48" s="48"/>
      <c r="Q48" s="48"/>
      <c r="R48" s="48"/>
      <c r="S48" s="48"/>
      <c r="T48" s="48"/>
      <c r="U48" s="48"/>
    </row>
    <row r="49" spans="1:21" ht="30.75" customHeight="1" x14ac:dyDescent="0.15">
      <c r="A49" s="48"/>
      <c r="B49" s="1210"/>
      <c r="C49" s="1211"/>
      <c r="D49" s="62"/>
      <c r="E49" s="1216" t="s">
        <v>16</v>
      </c>
      <c r="F49" s="1216"/>
      <c r="G49" s="1216"/>
      <c r="H49" s="1216"/>
      <c r="I49" s="1216"/>
      <c r="J49" s="1217"/>
      <c r="K49" s="63">
        <v>118</v>
      </c>
      <c r="L49" s="64">
        <v>91</v>
      </c>
      <c r="M49" s="64">
        <v>102</v>
      </c>
      <c r="N49" s="64">
        <v>108</v>
      </c>
      <c r="O49" s="65">
        <v>111</v>
      </c>
      <c r="P49" s="48"/>
      <c r="Q49" s="48"/>
      <c r="R49" s="48"/>
      <c r="S49" s="48"/>
      <c r="T49" s="48"/>
      <c r="U49" s="48"/>
    </row>
    <row r="50" spans="1:21" ht="30.75" customHeight="1" x14ac:dyDescent="0.15">
      <c r="A50" s="48"/>
      <c r="B50" s="1210"/>
      <c r="C50" s="1211"/>
      <c r="D50" s="62"/>
      <c r="E50" s="1216" t="s">
        <v>17</v>
      </c>
      <c r="F50" s="1216"/>
      <c r="G50" s="1216"/>
      <c r="H50" s="1216"/>
      <c r="I50" s="1216"/>
      <c r="J50" s="1217"/>
      <c r="K50" s="63">
        <v>24</v>
      </c>
      <c r="L50" s="64">
        <v>23</v>
      </c>
      <c r="M50" s="64">
        <v>22</v>
      </c>
      <c r="N50" s="64">
        <v>7</v>
      </c>
      <c r="O50" s="65">
        <v>6</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t="s">
        <v>524</v>
      </c>
      <c r="M51" s="64" t="s">
        <v>524</v>
      </c>
      <c r="N51" s="64" t="s">
        <v>524</v>
      </c>
      <c r="O51" s="65" t="s">
        <v>524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1677</v>
      </c>
      <c r="L52" s="64">
        <v>1723</v>
      </c>
      <c r="M52" s="64">
        <v>1736</v>
      </c>
      <c r="N52" s="64">
        <v>1724</v>
      </c>
      <c r="O52" s="65">
        <v>1722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835</v>
      </c>
      <c r="L53" s="69">
        <v>693</v>
      </c>
      <c r="M53" s="69">
        <v>666</v>
      </c>
      <c r="N53" s="69">
        <v>726</v>
      </c>
      <c r="O53" s="70">
        <v>741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9q9R0afHaTg38Fy3JThrooHAk94hcCrWl/A1Qsu4frhmlLYRbVNCtmd1CF9ucouAwvd+W+W/glQ9zdxAK7+uQ==" saltValue="HxB0Asgr1y1MnoEn1Aag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34" t="s">
        <v>30</v>
      </c>
      <c r="C41" s="1235"/>
      <c r="D41" s="101"/>
      <c r="E41" s="1240" t="s">
        <v>31</v>
      </c>
      <c r="F41" s="1240"/>
      <c r="G41" s="1240"/>
      <c r="H41" s="1241"/>
      <c r="I41" s="102">
        <v>18896</v>
      </c>
      <c r="J41" s="103">
        <v>20671</v>
      </c>
      <c r="K41" s="103">
        <v>21739</v>
      </c>
      <c r="L41" s="103">
        <v>22245</v>
      </c>
      <c r="M41" s="104">
        <v>22687</v>
      </c>
    </row>
    <row r="42" spans="2:13" ht="27.75" customHeight="1" x14ac:dyDescent="0.15">
      <c r="B42" s="1236"/>
      <c r="C42" s="1237"/>
      <c r="D42" s="105"/>
      <c r="E42" s="1242" t="s">
        <v>32</v>
      </c>
      <c r="F42" s="1242"/>
      <c r="G42" s="1242"/>
      <c r="H42" s="1243"/>
      <c r="I42" s="106">
        <v>31</v>
      </c>
      <c r="J42" s="107">
        <v>15</v>
      </c>
      <c r="K42" s="107" t="s">
        <v>524</v>
      </c>
      <c r="L42" s="107" t="s">
        <v>524</v>
      </c>
      <c r="M42" s="108" t="s">
        <v>524</v>
      </c>
    </row>
    <row r="43" spans="2:13" ht="27.75" customHeight="1" x14ac:dyDescent="0.15">
      <c r="B43" s="1236"/>
      <c r="C43" s="1237"/>
      <c r="D43" s="105"/>
      <c r="E43" s="1242" t="s">
        <v>33</v>
      </c>
      <c r="F43" s="1242"/>
      <c r="G43" s="1242"/>
      <c r="H43" s="1243"/>
      <c r="I43" s="106">
        <v>7037</v>
      </c>
      <c r="J43" s="107">
        <v>6897</v>
      </c>
      <c r="K43" s="107">
        <v>6852</v>
      </c>
      <c r="L43" s="107">
        <v>5976</v>
      </c>
      <c r="M43" s="108">
        <v>6017</v>
      </c>
    </row>
    <row r="44" spans="2:13" ht="27.75" customHeight="1" x14ac:dyDescent="0.15">
      <c r="B44" s="1236"/>
      <c r="C44" s="1237"/>
      <c r="D44" s="105"/>
      <c r="E44" s="1242" t="s">
        <v>34</v>
      </c>
      <c r="F44" s="1242"/>
      <c r="G44" s="1242"/>
      <c r="H44" s="1243"/>
      <c r="I44" s="106">
        <v>506</v>
      </c>
      <c r="J44" s="107">
        <v>798</v>
      </c>
      <c r="K44" s="107">
        <v>714</v>
      </c>
      <c r="L44" s="107">
        <v>698</v>
      </c>
      <c r="M44" s="108">
        <v>720</v>
      </c>
    </row>
    <row r="45" spans="2:13" ht="27.75" customHeight="1" x14ac:dyDescent="0.15">
      <c r="B45" s="1236"/>
      <c r="C45" s="1237"/>
      <c r="D45" s="105"/>
      <c r="E45" s="1242" t="s">
        <v>35</v>
      </c>
      <c r="F45" s="1242"/>
      <c r="G45" s="1242"/>
      <c r="H45" s="1243"/>
      <c r="I45" s="106">
        <v>2512</v>
      </c>
      <c r="J45" s="107">
        <v>2261</v>
      </c>
      <c r="K45" s="107">
        <v>2156</v>
      </c>
      <c r="L45" s="107">
        <v>1891</v>
      </c>
      <c r="M45" s="108">
        <v>1713</v>
      </c>
    </row>
    <row r="46" spans="2:13" ht="27.75" customHeight="1" x14ac:dyDescent="0.15">
      <c r="B46" s="1236"/>
      <c r="C46" s="1237"/>
      <c r="D46" s="109"/>
      <c r="E46" s="1242" t="s">
        <v>36</v>
      </c>
      <c r="F46" s="1242"/>
      <c r="G46" s="1242"/>
      <c r="H46" s="1243"/>
      <c r="I46" s="106" t="s">
        <v>524</v>
      </c>
      <c r="J46" s="107" t="s">
        <v>524</v>
      </c>
      <c r="K46" s="107" t="s">
        <v>524</v>
      </c>
      <c r="L46" s="107" t="s">
        <v>524</v>
      </c>
      <c r="M46" s="108" t="s">
        <v>524</v>
      </c>
    </row>
    <row r="47" spans="2:13" ht="27.75" customHeight="1" x14ac:dyDescent="0.15">
      <c r="B47" s="1236"/>
      <c r="C47" s="1237"/>
      <c r="D47" s="110"/>
      <c r="E47" s="1244" t="s">
        <v>37</v>
      </c>
      <c r="F47" s="1245"/>
      <c r="G47" s="1245"/>
      <c r="H47" s="1246"/>
      <c r="I47" s="106" t="s">
        <v>524</v>
      </c>
      <c r="J47" s="107" t="s">
        <v>524</v>
      </c>
      <c r="K47" s="107" t="s">
        <v>524</v>
      </c>
      <c r="L47" s="107" t="s">
        <v>524</v>
      </c>
      <c r="M47" s="108" t="s">
        <v>524</v>
      </c>
    </row>
    <row r="48" spans="2:13" ht="27.75" customHeight="1" x14ac:dyDescent="0.15">
      <c r="B48" s="1236"/>
      <c r="C48" s="1237"/>
      <c r="D48" s="105"/>
      <c r="E48" s="1242" t="s">
        <v>38</v>
      </c>
      <c r="F48" s="1242"/>
      <c r="G48" s="1242"/>
      <c r="H48" s="1243"/>
      <c r="I48" s="106" t="s">
        <v>524</v>
      </c>
      <c r="J48" s="107" t="s">
        <v>524</v>
      </c>
      <c r="K48" s="107" t="s">
        <v>524</v>
      </c>
      <c r="L48" s="107" t="s">
        <v>524</v>
      </c>
      <c r="M48" s="108" t="s">
        <v>524</v>
      </c>
    </row>
    <row r="49" spans="2:13" ht="27.75" customHeight="1" x14ac:dyDescent="0.15">
      <c r="B49" s="1238"/>
      <c r="C49" s="1239"/>
      <c r="D49" s="105"/>
      <c r="E49" s="1242" t="s">
        <v>39</v>
      </c>
      <c r="F49" s="1242"/>
      <c r="G49" s="1242"/>
      <c r="H49" s="1243"/>
      <c r="I49" s="106" t="s">
        <v>524</v>
      </c>
      <c r="J49" s="107" t="s">
        <v>524</v>
      </c>
      <c r="K49" s="107" t="s">
        <v>524</v>
      </c>
      <c r="L49" s="107" t="s">
        <v>524</v>
      </c>
      <c r="M49" s="108" t="s">
        <v>524</v>
      </c>
    </row>
    <row r="50" spans="2:13" ht="27.75" customHeight="1" x14ac:dyDescent="0.15">
      <c r="B50" s="1247" t="s">
        <v>40</v>
      </c>
      <c r="C50" s="1248"/>
      <c r="D50" s="111"/>
      <c r="E50" s="1242" t="s">
        <v>41</v>
      </c>
      <c r="F50" s="1242"/>
      <c r="G50" s="1242"/>
      <c r="H50" s="1243"/>
      <c r="I50" s="106">
        <v>5160</v>
      </c>
      <c r="J50" s="107">
        <v>4418</v>
      </c>
      <c r="K50" s="107">
        <v>4044</v>
      </c>
      <c r="L50" s="107">
        <v>3933</v>
      </c>
      <c r="M50" s="108">
        <v>4205</v>
      </c>
    </row>
    <row r="51" spans="2:13" ht="27.75" customHeight="1" x14ac:dyDescent="0.15">
      <c r="B51" s="1236"/>
      <c r="C51" s="1237"/>
      <c r="D51" s="105"/>
      <c r="E51" s="1242" t="s">
        <v>42</v>
      </c>
      <c r="F51" s="1242"/>
      <c r="G51" s="1242"/>
      <c r="H51" s="1243"/>
      <c r="I51" s="106">
        <v>4</v>
      </c>
      <c r="J51" s="107">
        <v>3</v>
      </c>
      <c r="K51" s="107">
        <v>187</v>
      </c>
      <c r="L51" s="107">
        <v>176</v>
      </c>
      <c r="M51" s="108">
        <v>108</v>
      </c>
    </row>
    <row r="52" spans="2:13" ht="27.75" customHeight="1" x14ac:dyDescent="0.15">
      <c r="B52" s="1238"/>
      <c r="C52" s="1239"/>
      <c r="D52" s="105"/>
      <c r="E52" s="1242" t="s">
        <v>43</v>
      </c>
      <c r="F52" s="1242"/>
      <c r="G52" s="1242"/>
      <c r="H52" s="1243"/>
      <c r="I52" s="106">
        <v>19335</v>
      </c>
      <c r="J52" s="107">
        <v>20539</v>
      </c>
      <c r="K52" s="107">
        <v>21262</v>
      </c>
      <c r="L52" s="107">
        <v>21584</v>
      </c>
      <c r="M52" s="108">
        <v>21705</v>
      </c>
    </row>
    <row r="53" spans="2:13" ht="27.75" customHeight="1" thickBot="1" x14ac:dyDescent="0.2">
      <c r="B53" s="1249" t="s">
        <v>44</v>
      </c>
      <c r="C53" s="1250"/>
      <c r="D53" s="112"/>
      <c r="E53" s="1251" t="s">
        <v>45</v>
      </c>
      <c r="F53" s="1251"/>
      <c r="G53" s="1251"/>
      <c r="H53" s="1252"/>
      <c r="I53" s="113">
        <v>4483</v>
      </c>
      <c r="J53" s="114">
        <v>5683</v>
      </c>
      <c r="K53" s="114">
        <v>5970</v>
      </c>
      <c r="L53" s="114">
        <v>5116</v>
      </c>
      <c r="M53" s="115">
        <v>5119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exJ7AwePEoWtHlHgrwWu8rVVsaBBbBvnUWSjCYW6GwJ0ifczUP0lecqhIB7/d4QgScgZ1deaeyMdG2LepN7ZA==" saltValue="BiEAinhTpOIkghSmXYZb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61" t="s">
        <v>48</v>
      </c>
      <c r="D55" s="1261"/>
      <c r="E55" s="1262"/>
      <c r="F55" s="127">
        <v>1760</v>
      </c>
      <c r="G55" s="127">
        <v>1761</v>
      </c>
      <c r="H55" s="128">
        <v>1761</v>
      </c>
    </row>
    <row r="56" spans="2:8" ht="52.5" customHeight="1" x14ac:dyDescent="0.15">
      <c r="B56" s="129"/>
      <c r="C56" s="1263" t="s">
        <v>49</v>
      </c>
      <c r="D56" s="1263"/>
      <c r="E56" s="1264"/>
      <c r="F56" s="130">
        <v>241</v>
      </c>
      <c r="G56" s="130">
        <v>241</v>
      </c>
      <c r="H56" s="131">
        <v>241</v>
      </c>
    </row>
    <row r="57" spans="2:8" ht="53.25" customHeight="1" x14ac:dyDescent="0.15">
      <c r="B57" s="129"/>
      <c r="C57" s="1265" t="s">
        <v>50</v>
      </c>
      <c r="D57" s="1265"/>
      <c r="E57" s="1266"/>
      <c r="F57" s="132">
        <v>1820</v>
      </c>
      <c r="G57" s="132">
        <v>1514</v>
      </c>
      <c r="H57" s="133">
        <v>1587</v>
      </c>
    </row>
    <row r="58" spans="2:8" ht="45.75" customHeight="1" x14ac:dyDescent="0.15">
      <c r="B58" s="134"/>
      <c r="C58" s="1253" t="s">
        <v>622</v>
      </c>
      <c r="D58" s="1254"/>
      <c r="E58" s="1255"/>
      <c r="F58" s="135">
        <v>643</v>
      </c>
      <c r="G58" s="135">
        <v>643</v>
      </c>
      <c r="H58" s="136">
        <v>643</v>
      </c>
    </row>
    <row r="59" spans="2:8" ht="45.75" customHeight="1" x14ac:dyDescent="0.15">
      <c r="B59" s="134"/>
      <c r="C59" s="1253" t="s">
        <v>618</v>
      </c>
      <c r="D59" s="1254"/>
      <c r="E59" s="1255"/>
      <c r="F59" s="135">
        <v>440</v>
      </c>
      <c r="G59" s="135">
        <v>440</v>
      </c>
      <c r="H59" s="136">
        <v>440</v>
      </c>
    </row>
    <row r="60" spans="2:8" ht="45.75" customHeight="1" x14ac:dyDescent="0.15">
      <c r="B60" s="134"/>
      <c r="C60" s="1253" t="s">
        <v>619</v>
      </c>
      <c r="D60" s="1254"/>
      <c r="E60" s="1255"/>
      <c r="F60" s="135">
        <v>6</v>
      </c>
      <c r="G60" s="135">
        <v>6</v>
      </c>
      <c r="H60" s="136">
        <v>148</v>
      </c>
    </row>
    <row r="61" spans="2:8" ht="45.75" customHeight="1" x14ac:dyDescent="0.15">
      <c r="B61" s="134"/>
      <c r="C61" s="1253" t="s">
        <v>620</v>
      </c>
      <c r="D61" s="1254"/>
      <c r="E61" s="1255"/>
      <c r="F61" s="135">
        <v>115</v>
      </c>
      <c r="G61" s="135">
        <v>115</v>
      </c>
      <c r="H61" s="136">
        <v>115</v>
      </c>
    </row>
    <row r="62" spans="2:8" ht="45.75" customHeight="1" thickBot="1" x14ac:dyDescent="0.2">
      <c r="B62" s="137"/>
      <c r="C62" s="1256" t="s">
        <v>621</v>
      </c>
      <c r="D62" s="1257"/>
      <c r="E62" s="1258"/>
      <c r="F62" s="138">
        <v>245</v>
      </c>
      <c r="G62" s="138">
        <v>111</v>
      </c>
      <c r="H62" s="139">
        <v>111</v>
      </c>
    </row>
    <row r="63" spans="2:8" ht="52.5" customHeight="1" thickBot="1" x14ac:dyDescent="0.2">
      <c r="B63" s="140"/>
      <c r="C63" s="1259" t="s">
        <v>51</v>
      </c>
      <c r="D63" s="1259"/>
      <c r="E63" s="1260"/>
      <c r="F63" s="141">
        <v>3822</v>
      </c>
      <c r="G63" s="141">
        <v>3516</v>
      </c>
      <c r="H63" s="142">
        <v>3589</v>
      </c>
    </row>
    <row r="64" spans="2:8" ht="15" customHeight="1" x14ac:dyDescent="0.15"/>
    <row r="65" ht="0" hidden="1" customHeight="1" x14ac:dyDescent="0.15"/>
    <row r="66" ht="0" hidden="1" customHeight="1" x14ac:dyDescent="0.15"/>
  </sheetData>
  <sheetProtection algorithmName="SHA-512" hashValue="FirRlGitmsM+fG68jXG7aCWyJ/yBlYySa+qy2wQCBRDu0UX059YAncDCo4EgpnIdIZmPPMDpg/i37gUNYE+ovw==" saltValue="tnYKxtY7+uTZHrqsZ00G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58020</v>
      </c>
      <c r="E3" s="161"/>
      <c r="F3" s="162">
        <v>106614</v>
      </c>
      <c r="G3" s="163"/>
      <c r="H3" s="164"/>
    </row>
    <row r="4" spans="1:8" x14ac:dyDescent="0.15">
      <c r="A4" s="165"/>
      <c r="B4" s="166"/>
      <c r="C4" s="167"/>
      <c r="D4" s="168">
        <v>43373</v>
      </c>
      <c r="E4" s="169"/>
      <c r="F4" s="170">
        <v>45545</v>
      </c>
      <c r="G4" s="171"/>
      <c r="H4" s="172"/>
    </row>
    <row r="5" spans="1:8" x14ac:dyDescent="0.15">
      <c r="A5" s="153" t="s">
        <v>558</v>
      </c>
      <c r="B5" s="158"/>
      <c r="C5" s="159"/>
      <c r="D5" s="160">
        <v>98280</v>
      </c>
      <c r="E5" s="161"/>
      <c r="F5" s="162">
        <v>85459</v>
      </c>
      <c r="G5" s="163"/>
      <c r="H5" s="164"/>
    </row>
    <row r="6" spans="1:8" x14ac:dyDescent="0.15">
      <c r="A6" s="165"/>
      <c r="B6" s="166"/>
      <c r="C6" s="167"/>
      <c r="D6" s="168">
        <v>80069</v>
      </c>
      <c r="E6" s="169"/>
      <c r="F6" s="170">
        <v>44378</v>
      </c>
      <c r="G6" s="171"/>
      <c r="H6" s="172"/>
    </row>
    <row r="7" spans="1:8" x14ac:dyDescent="0.15">
      <c r="A7" s="153" t="s">
        <v>559</v>
      </c>
      <c r="B7" s="158"/>
      <c r="C7" s="159"/>
      <c r="D7" s="160">
        <v>81779</v>
      </c>
      <c r="E7" s="161"/>
      <c r="F7" s="162">
        <v>83280</v>
      </c>
      <c r="G7" s="163"/>
      <c r="H7" s="164"/>
    </row>
    <row r="8" spans="1:8" x14ac:dyDescent="0.15">
      <c r="A8" s="165"/>
      <c r="B8" s="166"/>
      <c r="C8" s="167"/>
      <c r="D8" s="168">
        <v>69007</v>
      </c>
      <c r="E8" s="169"/>
      <c r="F8" s="170">
        <v>43123</v>
      </c>
      <c r="G8" s="171"/>
      <c r="H8" s="172"/>
    </row>
    <row r="9" spans="1:8" x14ac:dyDescent="0.15">
      <c r="A9" s="153" t="s">
        <v>560</v>
      </c>
      <c r="B9" s="158"/>
      <c r="C9" s="159"/>
      <c r="D9" s="160">
        <v>66254</v>
      </c>
      <c r="E9" s="161"/>
      <c r="F9" s="162">
        <v>88968</v>
      </c>
      <c r="G9" s="163"/>
      <c r="H9" s="164"/>
    </row>
    <row r="10" spans="1:8" x14ac:dyDescent="0.15">
      <c r="A10" s="165"/>
      <c r="B10" s="166"/>
      <c r="C10" s="167"/>
      <c r="D10" s="168">
        <v>38663</v>
      </c>
      <c r="E10" s="169"/>
      <c r="F10" s="170">
        <v>45482</v>
      </c>
      <c r="G10" s="171"/>
      <c r="H10" s="172"/>
    </row>
    <row r="11" spans="1:8" x14ac:dyDescent="0.15">
      <c r="A11" s="153" t="s">
        <v>561</v>
      </c>
      <c r="B11" s="158"/>
      <c r="C11" s="159"/>
      <c r="D11" s="160">
        <v>65646</v>
      </c>
      <c r="E11" s="161"/>
      <c r="F11" s="162">
        <v>85173</v>
      </c>
      <c r="G11" s="163"/>
      <c r="H11" s="164"/>
    </row>
    <row r="12" spans="1:8" x14ac:dyDescent="0.15">
      <c r="A12" s="165"/>
      <c r="B12" s="166"/>
      <c r="C12" s="173"/>
      <c r="D12" s="168">
        <v>12018</v>
      </c>
      <c r="E12" s="169"/>
      <c r="F12" s="170">
        <v>43913</v>
      </c>
      <c r="G12" s="171"/>
      <c r="H12" s="172"/>
    </row>
    <row r="13" spans="1:8" x14ac:dyDescent="0.15">
      <c r="A13" s="153"/>
      <c r="B13" s="158"/>
      <c r="C13" s="174"/>
      <c r="D13" s="175">
        <v>73996</v>
      </c>
      <c r="E13" s="176"/>
      <c r="F13" s="177">
        <v>89899</v>
      </c>
      <c r="G13" s="178"/>
      <c r="H13" s="164"/>
    </row>
    <row r="14" spans="1:8" x14ac:dyDescent="0.15">
      <c r="A14" s="165"/>
      <c r="B14" s="166"/>
      <c r="C14" s="167"/>
      <c r="D14" s="168">
        <v>48626</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5.47</v>
      </c>
      <c r="C19" s="179">
        <f>ROUND(VALUE(SUBSTITUTE(実質収支比率等に係る経年分析!G$48,"▲","-")),2)</f>
        <v>7.68</v>
      </c>
      <c r="D19" s="179">
        <f>ROUND(VALUE(SUBSTITUTE(実質収支比率等に係る経年分析!H$48,"▲","-")),2)</f>
        <v>7.12</v>
      </c>
      <c r="E19" s="179">
        <f>ROUND(VALUE(SUBSTITUTE(実質収支比率等に係る経年分析!I$48,"▲","-")),2)</f>
        <v>6.64</v>
      </c>
      <c r="F19" s="179">
        <f>ROUND(VALUE(SUBSTITUTE(実質収支比率等に係る経年分析!J$48,"▲","-")),2)</f>
        <v>5.68</v>
      </c>
    </row>
    <row r="20" spans="1:11" x14ac:dyDescent="0.15">
      <c r="A20" s="179" t="s">
        <v>55</v>
      </c>
      <c r="B20" s="179">
        <f>ROUND(VALUE(SUBSTITUTE(実質収支比率等に係る経年分析!F$47,"▲","-")),2)</f>
        <v>21.53</v>
      </c>
      <c r="C20" s="179">
        <f>ROUND(VALUE(SUBSTITUTE(実質収支比率等に係る経年分析!G$47,"▲","-")),2)</f>
        <v>17.41</v>
      </c>
      <c r="D20" s="179">
        <f>ROUND(VALUE(SUBSTITUTE(実質収支比率等に係る経年分析!H$47,"▲","-")),2)</f>
        <v>16.170000000000002</v>
      </c>
      <c r="E20" s="179">
        <f>ROUND(VALUE(SUBSTITUTE(実質収支比率等に係る経年分析!I$47,"▲","-")),2)</f>
        <v>16.61</v>
      </c>
      <c r="F20" s="179">
        <f>ROUND(VALUE(SUBSTITUTE(実質収支比率等に係る経年分析!J$47,"▲","-")),2)</f>
        <v>16.78</v>
      </c>
    </row>
    <row r="21" spans="1:11" x14ac:dyDescent="0.15">
      <c r="A21" s="179" t="s">
        <v>56</v>
      </c>
      <c r="B21" s="179">
        <f>IF(ISNUMBER(VALUE(SUBSTITUTE(実質収支比率等に係る経年分析!F$49,"▲","-"))),ROUND(VALUE(SUBSTITUTE(実質収支比率等に係る経年分析!F$49,"▲","-")),2),NA())</f>
        <v>-0.43</v>
      </c>
      <c r="C21" s="179">
        <f>IF(ISNUMBER(VALUE(SUBSTITUTE(実質収支比率等に係る経年分析!G$49,"▲","-"))),ROUND(VALUE(SUBSTITUTE(実質収支比率等に係る経年分析!G$49,"▲","-")),2),NA())</f>
        <v>-1.68</v>
      </c>
      <c r="D21" s="179">
        <f>IF(ISNUMBER(VALUE(SUBSTITUTE(実質収支比率等に係る経年分析!H$49,"▲","-"))),ROUND(VALUE(SUBSTITUTE(実質収支比率等に係る経年分析!H$49,"▲","-")),2),NA())</f>
        <v>-2</v>
      </c>
      <c r="E21" s="179">
        <f>IF(ISNUMBER(VALUE(SUBSTITUTE(実質収支比率等に係る経年分析!I$49,"▲","-"))),ROUND(VALUE(SUBSTITUTE(実質収支比率等に係る経年分析!I$49,"▲","-")),2),NA())</f>
        <v>-0.67</v>
      </c>
      <c r="F21" s="179">
        <f>IF(ISNUMBER(VALUE(SUBSTITUTE(実質収支比率等に係る経年分析!J$49,"▲","-"))),ROUND(VALUE(SUBSTITUTE(実質収支比率等に係る経年分析!J$49,"▲","-")),2),NA())</f>
        <v>-1.03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伊予港上屋特別会計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都市総合文化施設運営事業特別会計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f>IF(ROUND(VALUE(SUBSTITUTE(連結実質赤字比率に係る赤字・黒字の構成分析!G$37,"▲", "-")), 2) &lt; 0, ABS(ROUND(VALUE(SUBSTITUTE(連結実質赤字比率に係る赤字・黒字の構成分析!G$37,"▲", "-")), 2)), NA())</f>
        <v>0.17</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0.56999999999999995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0.56000000000000005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1.1399999999999999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9.2799999999999994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1677</v>
      </c>
      <c r="E42" s="181"/>
      <c r="F42" s="181"/>
      <c r="G42" s="181">
        <f>'実質公債費比率（分子）の構造'!L$52</f>
        <v>1723</v>
      </c>
      <c r="H42" s="181"/>
      <c r="I42" s="181"/>
      <c r="J42" s="181">
        <f>'実質公債費比率（分子）の構造'!M$52</f>
        <v>1736</v>
      </c>
      <c r="K42" s="181"/>
      <c r="L42" s="181"/>
      <c r="M42" s="181">
        <f>'実質公債費比率（分子）の構造'!N$52</f>
        <v>1724</v>
      </c>
      <c r="N42" s="181"/>
      <c r="O42" s="181"/>
      <c r="P42" s="181">
        <f>'実質公債費比率（分子）の構造'!O$52</f>
        <v>1722</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24</v>
      </c>
      <c r="C44" s="181"/>
      <c r="D44" s="181"/>
      <c r="E44" s="181">
        <f>'実質公債費比率（分子）の構造'!L$50</f>
        <v>23</v>
      </c>
      <c r="F44" s="181"/>
      <c r="G44" s="181"/>
      <c r="H44" s="181">
        <f>'実質公債費比率（分子）の構造'!M$50</f>
        <v>22</v>
      </c>
      <c r="I44" s="181"/>
      <c r="J44" s="181"/>
      <c r="K44" s="181">
        <f>'実質公債費比率（分子）の構造'!N$50</f>
        <v>7</v>
      </c>
      <c r="L44" s="181"/>
      <c r="M44" s="181"/>
      <c r="N44" s="181">
        <f>'実質公債費比率（分子）の構造'!O$50</f>
        <v>6</v>
      </c>
      <c r="O44" s="181"/>
      <c r="P44" s="181"/>
    </row>
    <row r="45" spans="1:16" x14ac:dyDescent="0.15">
      <c r="A45" s="181" t="s">
        <v>66</v>
      </c>
      <c r="B45" s="181">
        <f>'実質公債費比率（分子）の構造'!K$49</f>
        <v>118</v>
      </c>
      <c r="C45" s="181"/>
      <c r="D45" s="181"/>
      <c r="E45" s="181">
        <f>'実質公債費比率（分子）の構造'!L$49</f>
        <v>91</v>
      </c>
      <c r="F45" s="181"/>
      <c r="G45" s="181"/>
      <c r="H45" s="181">
        <f>'実質公債費比率（分子）の構造'!M$49</f>
        <v>102</v>
      </c>
      <c r="I45" s="181"/>
      <c r="J45" s="181"/>
      <c r="K45" s="181">
        <f>'実質公債費比率（分子）の構造'!N$49</f>
        <v>108</v>
      </c>
      <c r="L45" s="181"/>
      <c r="M45" s="181"/>
      <c r="N45" s="181">
        <f>'実質公債費比率（分子）の構造'!O$49</f>
        <v>111</v>
      </c>
      <c r="O45" s="181"/>
      <c r="P45" s="181"/>
    </row>
    <row r="46" spans="1:16" x14ac:dyDescent="0.15">
      <c r="A46" s="181" t="s">
        <v>67</v>
      </c>
      <c r="B46" s="181">
        <f>'実質公債費比率（分子）の構造'!K$48</f>
        <v>539</v>
      </c>
      <c r="C46" s="181"/>
      <c r="D46" s="181"/>
      <c r="E46" s="181">
        <f>'実質公債費比率（分子）の構造'!L$48</f>
        <v>530</v>
      </c>
      <c r="F46" s="181"/>
      <c r="G46" s="181"/>
      <c r="H46" s="181">
        <f>'実質公債費比率（分子）の構造'!M$48</f>
        <v>574</v>
      </c>
      <c r="I46" s="181"/>
      <c r="J46" s="181"/>
      <c r="K46" s="181">
        <f>'実質公債費比率（分子）の構造'!N$48</f>
        <v>624</v>
      </c>
      <c r="L46" s="181"/>
      <c r="M46" s="181"/>
      <c r="N46" s="181">
        <f>'実質公債費比率（分子）の構造'!O$48</f>
        <v>704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1831</v>
      </c>
      <c r="C49" s="181"/>
      <c r="D49" s="181"/>
      <c r="E49" s="181">
        <f>'実質公債費比率（分子）の構造'!L$45</f>
        <v>1772</v>
      </c>
      <c r="F49" s="181"/>
      <c r="G49" s="181"/>
      <c r="H49" s="181">
        <f>'実質公債費比率（分子）の構造'!M$45</f>
        <v>1704</v>
      </c>
      <c r="I49" s="181"/>
      <c r="J49" s="181"/>
      <c r="K49" s="181">
        <f>'実質公債費比率（分子）の構造'!N$45</f>
        <v>1711</v>
      </c>
      <c r="L49" s="181"/>
      <c r="M49" s="181"/>
      <c r="N49" s="181">
        <f>'実質公債費比率（分子）の構造'!O$45</f>
        <v>1642</v>
      </c>
      <c r="O49" s="181"/>
      <c r="P49" s="181"/>
    </row>
    <row r="50" spans="1:16" x14ac:dyDescent="0.15">
      <c r="A50" s="181" t="s">
        <v>71</v>
      </c>
      <c r="B50" s="181" t="e">
        <f>NA()</f>
        <v>#N/A</v>
      </c>
      <c r="C50" s="181">
        <f>IF(ISNUMBER('実質公債費比率（分子）の構造'!K$53),'実質公債費比率（分子）の構造'!K$53,NA())</f>
        <v>835</v>
      </c>
      <c r="D50" s="181" t="e">
        <f>NA()</f>
        <v>#N/A</v>
      </c>
      <c r="E50" s="181" t="e">
        <f>NA()</f>
        <v>#N/A</v>
      </c>
      <c r="F50" s="181">
        <f>IF(ISNUMBER('実質公債費比率（分子）の構造'!L$53),'実質公債費比率（分子）の構造'!L$53,NA())</f>
        <v>693</v>
      </c>
      <c r="G50" s="181" t="e">
        <f>NA()</f>
        <v>#N/A</v>
      </c>
      <c r="H50" s="181" t="e">
        <f>NA()</f>
        <v>#N/A</v>
      </c>
      <c r="I50" s="181">
        <f>IF(ISNUMBER('実質公債費比率（分子）の構造'!M$53),'実質公債費比率（分子）の構造'!M$53,NA())</f>
        <v>666</v>
      </c>
      <c r="J50" s="181" t="e">
        <f>NA()</f>
        <v>#N/A</v>
      </c>
      <c r="K50" s="181" t="e">
        <f>NA()</f>
        <v>#N/A</v>
      </c>
      <c r="L50" s="181">
        <f>IF(ISNUMBER('実質公債費比率（分子）の構造'!N$53),'実質公債費比率（分子）の構造'!N$53,NA())</f>
        <v>726</v>
      </c>
      <c r="M50" s="181" t="e">
        <f>NA()</f>
        <v>#N/A</v>
      </c>
      <c r="N50" s="181" t="e">
        <f>NA()</f>
        <v>#N/A</v>
      </c>
      <c r="O50" s="181">
        <f>IF(ISNUMBER('実質公債費比率（分子）の構造'!O$53),'実質公債費比率（分子）の構造'!O$53,NA())</f>
        <v>741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19335</v>
      </c>
      <c r="E56" s="180"/>
      <c r="F56" s="180"/>
      <c r="G56" s="180">
        <f>'将来負担比率（分子）の構造'!J$52</f>
        <v>20539</v>
      </c>
      <c r="H56" s="180"/>
      <c r="I56" s="180"/>
      <c r="J56" s="180">
        <f>'将来負担比率（分子）の構造'!K$52</f>
        <v>21262</v>
      </c>
      <c r="K56" s="180"/>
      <c r="L56" s="180"/>
      <c r="M56" s="180">
        <f>'将来負担比率（分子）の構造'!L$52</f>
        <v>21584</v>
      </c>
      <c r="N56" s="180"/>
      <c r="O56" s="180"/>
      <c r="P56" s="180">
        <f>'将来負担比率（分子）の構造'!M$52</f>
        <v>21705</v>
      </c>
    </row>
    <row r="57" spans="1:16" x14ac:dyDescent="0.15">
      <c r="A57" s="180" t="s">
        <v>42</v>
      </c>
      <c r="B57" s="180"/>
      <c r="C57" s="180"/>
      <c r="D57" s="180">
        <f>'将来負担比率（分子）の構造'!I$51</f>
        <v>4</v>
      </c>
      <c r="E57" s="180"/>
      <c r="F57" s="180"/>
      <c r="G57" s="180">
        <f>'将来負担比率（分子）の構造'!J$51</f>
        <v>3</v>
      </c>
      <c r="H57" s="180"/>
      <c r="I57" s="180"/>
      <c r="J57" s="180">
        <f>'将来負担比率（分子）の構造'!K$51</f>
        <v>187</v>
      </c>
      <c r="K57" s="180"/>
      <c r="L57" s="180"/>
      <c r="M57" s="180">
        <f>'将来負担比率（分子）の構造'!L$51</f>
        <v>176</v>
      </c>
      <c r="N57" s="180"/>
      <c r="O57" s="180"/>
      <c r="P57" s="180">
        <f>'将来負担比率（分子）の構造'!M$51</f>
        <v>108</v>
      </c>
    </row>
    <row r="58" spans="1:16" x14ac:dyDescent="0.15">
      <c r="A58" s="180" t="s">
        <v>41</v>
      </c>
      <c r="B58" s="180"/>
      <c r="C58" s="180"/>
      <c r="D58" s="180">
        <f>'将来負担比率（分子）の構造'!I$50</f>
        <v>5160</v>
      </c>
      <c r="E58" s="180"/>
      <c r="F58" s="180"/>
      <c r="G58" s="180">
        <f>'将来負担比率（分子）の構造'!J$50</f>
        <v>4418</v>
      </c>
      <c r="H58" s="180"/>
      <c r="I58" s="180"/>
      <c r="J58" s="180">
        <f>'将来負担比率（分子）の構造'!K$50</f>
        <v>4044</v>
      </c>
      <c r="K58" s="180"/>
      <c r="L58" s="180"/>
      <c r="M58" s="180">
        <f>'将来負担比率（分子）の構造'!L$50</f>
        <v>3933</v>
      </c>
      <c r="N58" s="180"/>
      <c r="O58" s="180"/>
      <c r="P58" s="180">
        <f>'将来負担比率（分子）の構造'!M$50</f>
        <v>4205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2512</v>
      </c>
      <c r="C62" s="180"/>
      <c r="D62" s="180"/>
      <c r="E62" s="180">
        <f>'将来負担比率（分子）の構造'!J$45</f>
        <v>2261</v>
      </c>
      <c r="F62" s="180"/>
      <c r="G62" s="180"/>
      <c r="H62" s="180">
        <f>'将来負担比率（分子）の構造'!K$45</f>
        <v>2156</v>
      </c>
      <c r="I62" s="180"/>
      <c r="J62" s="180"/>
      <c r="K62" s="180">
        <f>'将来負担比率（分子）の構造'!L$45</f>
        <v>1891</v>
      </c>
      <c r="L62" s="180"/>
      <c r="M62" s="180"/>
      <c r="N62" s="180">
        <f>'将来負担比率（分子）の構造'!M$45</f>
        <v>1713</v>
      </c>
      <c r="O62" s="180"/>
      <c r="P62" s="180"/>
    </row>
    <row r="63" spans="1:16" x14ac:dyDescent="0.15">
      <c r="A63" s="180" t="s">
        <v>34</v>
      </c>
      <c r="B63" s="180">
        <f>'将来負担比率（分子）の構造'!I$44</f>
        <v>506</v>
      </c>
      <c r="C63" s="180"/>
      <c r="D63" s="180"/>
      <c r="E63" s="180">
        <f>'将来負担比率（分子）の構造'!J$44</f>
        <v>798</v>
      </c>
      <c r="F63" s="180"/>
      <c r="G63" s="180"/>
      <c r="H63" s="180">
        <f>'将来負担比率（分子）の構造'!K$44</f>
        <v>714</v>
      </c>
      <c r="I63" s="180"/>
      <c r="J63" s="180"/>
      <c r="K63" s="180">
        <f>'将来負担比率（分子）の構造'!L$44</f>
        <v>698</v>
      </c>
      <c r="L63" s="180"/>
      <c r="M63" s="180"/>
      <c r="N63" s="180">
        <f>'将来負担比率（分子）の構造'!M$44</f>
        <v>720</v>
      </c>
      <c r="O63" s="180"/>
      <c r="P63" s="180"/>
    </row>
    <row r="64" spans="1:16" x14ac:dyDescent="0.15">
      <c r="A64" s="180" t="s">
        <v>33</v>
      </c>
      <c r="B64" s="180">
        <f>'将来負担比率（分子）の構造'!I$43</f>
        <v>7037</v>
      </c>
      <c r="C64" s="180"/>
      <c r="D64" s="180"/>
      <c r="E64" s="180">
        <f>'将来負担比率（分子）の構造'!J$43</f>
        <v>6897</v>
      </c>
      <c r="F64" s="180"/>
      <c r="G64" s="180"/>
      <c r="H64" s="180">
        <f>'将来負担比率（分子）の構造'!K$43</f>
        <v>6852</v>
      </c>
      <c r="I64" s="180"/>
      <c r="J64" s="180"/>
      <c r="K64" s="180">
        <f>'将来負担比率（分子）の構造'!L$43</f>
        <v>5976</v>
      </c>
      <c r="L64" s="180"/>
      <c r="M64" s="180"/>
      <c r="N64" s="180">
        <f>'将来負担比率（分子）の構造'!M$43</f>
        <v>6017</v>
      </c>
      <c r="O64" s="180"/>
      <c r="P64" s="180"/>
    </row>
    <row r="65" spans="1:16" x14ac:dyDescent="0.15">
      <c r="A65" s="180" t="s">
        <v>32</v>
      </c>
      <c r="B65" s="180">
        <f>'将来負担比率（分子）の構造'!I$42</f>
        <v>31</v>
      </c>
      <c r="C65" s="180"/>
      <c r="D65" s="180"/>
      <c r="E65" s="180">
        <f>'将来負担比率（分子）の構造'!J$42</f>
        <v>15</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18896</v>
      </c>
      <c r="C66" s="180"/>
      <c r="D66" s="180"/>
      <c r="E66" s="180">
        <f>'将来負担比率（分子）の構造'!J$41</f>
        <v>20671</v>
      </c>
      <c r="F66" s="180"/>
      <c r="G66" s="180"/>
      <c r="H66" s="180">
        <f>'将来負担比率（分子）の構造'!K$41</f>
        <v>21739</v>
      </c>
      <c r="I66" s="180"/>
      <c r="J66" s="180"/>
      <c r="K66" s="180">
        <f>'将来負担比率（分子）の構造'!L$41</f>
        <v>22245</v>
      </c>
      <c r="L66" s="180"/>
      <c r="M66" s="180"/>
      <c r="N66" s="180">
        <f>'将来負担比率（分子）の構造'!M$41</f>
        <v>22687</v>
      </c>
      <c r="O66" s="180"/>
      <c r="P66" s="180"/>
    </row>
    <row r="67" spans="1:16" x14ac:dyDescent="0.15">
      <c r="A67" s="180" t="s">
        <v>75</v>
      </c>
      <c r="B67" s="180" t="e">
        <f>NA()</f>
        <v>#N/A</v>
      </c>
      <c r="C67" s="180">
        <f>IF(ISNUMBER('将来負担比率（分子）の構造'!I$53), IF('将来負担比率（分子）の構造'!I$53 &lt; 0, 0, '将来負担比率（分子）の構造'!I$53), NA())</f>
        <v>4483</v>
      </c>
      <c r="D67" s="180" t="e">
        <f>NA()</f>
        <v>#N/A</v>
      </c>
      <c r="E67" s="180" t="e">
        <f>NA()</f>
        <v>#N/A</v>
      </c>
      <c r="F67" s="180">
        <f>IF(ISNUMBER('将来負担比率（分子）の構造'!J$53), IF('将来負担比率（分子）の構造'!J$53 &lt; 0, 0, '将来負担比率（分子）の構造'!J$53), NA())</f>
        <v>5683</v>
      </c>
      <c r="G67" s="180" t="e">
        <f>NA()</f>
        <v>#N/A</v>
      </c>
      <c r="H67" s="180" t="e">
        <f>NA()</f>
        <v>#N/A</v>
      </c>
      <c r="I67" s="180">
        <f>IF(ISNUMBER('将来負担比率（分子）の構造'!K$53), IF('将来負担比率（分子）の構造'!K$53 &lt; 0, 0, '将来負担比率（分子）の構造'!K$53), NA())</f>
        <v>5970</v>
      </c>
      <c r="J67" s="180" t="e">
        <f>NA()</f>
        <v>#N/A</v>
      </c>
      <c r="K67" s="180" t="e">
        <f>NA()</f>
        <v>#N/A</v>
      </c>
      <c r="L67" s="180">
        <f>IF(ISNUMBER('将来負担比率（分子）の構造'!L$53), IF('将来負担比率（分子）の構造'!L$53 &lt; 0, 0, '将来負担比率（分子）の構造'!L$53), NA())</f>
        <v>5116</v>
      </c>
      <c r="M67" s="180" t="e">
        <f>NA()</f>
        <v>#N/A</v>
      </c>
      <c r="N67" s="180" t="e">
        <f>NA()</f>
        <v>#N/A</v>
      </c>
      <c r="O67" s="180">
        <f>IF(ISNUMBER('将来負担比率（分子）の構造'!M$53), IF('将来負担比率（分子）の構造'!M$53 &lt; 0, 0, '将来負担比率（分子）の構造'!M$53), NA())</f>
        <v>5119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1760</v>
      </c>
      <c r="C72" s="184">
        <f>基金残高に係る経年分析!G55</f>
        <v>1761</v>
      </c>
      <c r="D72" s="184">
        <f>基金残高に係る経年分析!H55</f>
        <v>1761</v>
      </c>
    </row>
    <row r="73" spans="1:16" x14ac:dyDescent="0.15">
      <c r="A73" s="183" t="s">
        <v>78</v>
      </c>
      <c r="B73" s="184">
        <f>基金残高に係る経年分析!F56</f>
        <v>241</v>
      </c>
      <c r="C73" s="184">
        <f>基金残高に係る経年分析!G56</f>
        <v>241</v>
      </c>
      <c r="D73" s="184">
        <f>基金残高に係る経年分析!H56</f>
        <v>241</v>
      </c>
    </row>
    <row r="74" spans="1:16" x14ac:dyDescent="0.15">
      <c r="A74" s="183" t="s">
        <v>79</v>
      </c>
      <c r="B74" s="184">
        <f>基金残高に係る経年分析!F57</f>
        <v>1820</v>
      </c>
      <c r="C74" s="184">
        <f>基金残高に係る経年分析!G57</f>
        <v>1514</v>
      </c>
      <c r="D74" s="184">
        <f>基金残高に係る経年分析!H57</f>
        <v>1587</v>
      </c>
    </row>
  </sheetData>
  <sheetProtection algorithmName="SHA-512" hashValue="8SLddOiCbmwUHklVIXi/0ul6d9IkW+2/kaIO3ttE13K7VU4N5fQfEBjYfQP3KgeGvXuE45RfGh4c1sX9l37slw==" saltValue="WxbzAOxCefT6KoKdtmsR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3792293</v>
      </c>
      <c r="S5" s="631"/>
      <c r="T5" s="631"/>
      <c r="U5" s="631"/>
      <c r="V5" s="631"/>
      <c r="W5" s="631"/>
      <c r="X5" s="631"/>
      <c r="Y5" s="632"/>
      <c r="Z5" s="633">
        <v>20.7</v>
      </c>
      <c r="AA5" s="633"/>
      <c r="AB5" s="633"/>
      <c r="AC5" s="633"/>
      <c r="AD5" s="634">
        <v>3792293</v>
      </c>
      <c r="AE5" s="634"/>
      <c r="AF5" s="634"/>
      <c r="AG5" s="634"/>
      <c r="AH5" s="634"/>
      <c r="AI5" s="634"/>
      <c r="AJ5" s="634"/>
      <c r="AK5" s="634"/>
      <c r="AL5" s="635">
        <v>37.700000000000003</v>
      </c>
      <c r="AM5" s="636"/>
      <c r="AN5" s="636"/>
      <c r="AO5" s="637"/>
      <c r="AP5" s="627" t="s">
        <v>227</v>
      </c>
      <c r="AQ5" s="628"/>
      <c r="AR5" s="628"/>
      <c r="AS5" s="628"/>
      <c r="AT5" s="628"/>
      <c r="AU5" s="628"/>
      <c r="AV5" s="628"/>
      <c r="AW5" s="628"/>
      <c r="AX5" s="628"/>
      <c r="AY5" s="628"/>
      <c r="AZ5" s="628"/>
      <c r="BA5" s="628"/>
      <c r="BB5" s="628"/>
      <c r="BC5" s="628"/>
      <c r="BD5" s="628"/>
      <c r="BE5" s="628"/>
      <c r="BF5" s="629"/>
      <c r="BG5" s="641">
        <v>3792293</v>
      </c>
      <c r="BH5" s="642"/>
      <c r="BI5" s="642"/>
      <c r="BJ5" s="642"/>
      <c r="BK5" s="642"/>
      <c r="BL5" s="642"/>
      <c r="BM5" s="642"/>
      <c r="BN5" s="643"/>
      <c r="BO5" s="644">
        <v>100</v>
      </c>
      <c r="BP5" s="644"/>
      <c r="BQ5" s="644"/>
      <c r="BR5" s="644"/>
      <c r="BS5" s="645">
        <v>41392</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160385</v>
      </c>
      <c r="S6" s="642"/>
      <c r="T6" s="642"/>
      <c r="U6" s="642"/>
      <c r="V6" s="642"/>
      <c r="W6" s="642"/>
      <c r="X6" s="642"/>
      <c r="Y6" s="643"/>
      <c r="Z6" s="644">
        <v>0.9</v>
      </c>
      <c r="AA6" s="644"/>
      <c r="AB6" s="644"/>
      <c r="AC6" s="644"/>
      <c r="AD6" s="645">
        <v>160385</v>
      </c>
      <c r="AE6" s="645"/>
      <c r="AF6" s="645"/>
      <c r="AG6" s="645"/>
      <c r="AH6" s="645"/>
      <c r="AI6" s="645"/>
      <c r="AJ6" s="645"/>
      <c r="AK6" s="645"/>
      <c r="AL6" s="646">
        <v>1.6</v>
      </c>
      <c r="AM6" s="647"/>
      <c r="AN6" s="647"/>
      <c r="AO6" s="648"/>
      <c r="AP6" s="638" t="s">
        <v>232</v>
      </c>
      <c r="AQ6" s="639"/>
      <c r="AR6" s="639"/>
      <c r="AS6" s="639"/>
      <c r="AT6" s="639"/>
      <c r="AU6" s="639"/>
      <c r="AV6" s="639"/>
      <c r="AW6" s="639"/>
      <c r="AX6" s="639"/>
      <c r="AY6" s="639"/>
      <c r="AZ6" s="639"/>
      <c r="BA6" s="639"/>
      <c r="BB6" s="639"/>
      <c r="BC6" s="639"/>
      <c r="BD6" s="639"/>
      <c r="BE6" s="639"/>
      <c r="BF6" s="640"/>
      <c r="BG6" s="641">
        <v>3792293</v>
      </c>
      <c r="BH6" s="642"/>
      <c r="BI6" s="642"/>
      <c r="BJ6" s="642"/>
      <c r="BK6" s="642"/>
      <c r="BL6" s="642"/>
      <c r="BM6" s="642"/>
      <c r="BN6" s="643"/>
      <c r="BO6" s="644">
        <v>100</v>
      </c>
      <c r="BP6" s="644"/>
      <c r="BQ6" s="644"/>
      <c r="BR6" s="644"/>
      <c r="BS6" s="645">
        <v>41392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162019</v>
      </c>
      <c r="CS6" s="642"/>
      <c r="CT6" s="642"/>
      <c r="CU6" s="642"/>
      <c r="CV6" s="642"/>
      <c r="CW6" s="642"/>
      <c r="CX6" s="642"/>
      <c r="CY6" s="643"/>
      <c r="CZ6" s="635">
        <v>0.9</v>
      </c>
      <c r="DA6" s="636"/>
      <c r="DB6" s="636"/>
      <c r="DC6" s="655"/>
      <c r="DD6" s="650" t="s">
        <v>128</v>
      </c>
      <c r="DE6" s="642"/>
      <c r="DF6" s="642"/>
      <c r="DG6" s="642"/>
      <c r="DH6" s="642"/>
      <c r="DI6" s="642"/>
      <c r="DJ6" s="642"/>
      <c r="DK6" s="642"/>
      <c r="DL6" s="642"/>
      <c r="DM6" s="642"/>
      <c r="DN6" s="642"/>
      <c r="DO6" s="642"/>
      <c r="DP6" s="643"/>
      <c r="DQ6" s="650">
        <v>162019</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8317</v>
      </c>
      <c r="S7" s="642"/>
      <c r="T7" s="642"/>
      <c r="U7" s="642"/>
      <c r="V7" s="642"/>
      <c r="W7" s="642"/>
      <c r="X7" s="642"/>
      <c r="Y7" s="643"/>
      <c r="Z7" s="644">
        <v>0</v>
      </c>
      <c r="AA7" s="644"/>
      <c r="AB7" s="644"/>
      <c r="AC7" s="644"/>
      <c r="AD7" s="645">
        <v>8317</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1558121</v>
      </c>
      <c r="BH7" s="642"/>
      <c r="BI7" s="642"/>
      <c r="BJ7" s="642"/>
      <c r="BK7" s="642"/>
      <c r="BL7" s="642"/>
      <c r="BM7" s="642"/>
      <c r="BN7" s="643"/>
      <c r="BO7" s="644">
        <v>41.1</v>
      </c>
      <c r="BP7" s="644"/>
      <c r="BQ7" s="644"/>
      <c r="BR7" s="644"/>
      <c r="BS7" s="645">
        <v>41392</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1655199</v>
      </c>
      <c r="CS7" s="642"/>
      <c r="CT7" s="642"/>
      <c r="CU7" s="642"/>
      <c r="CV7" s="642"/>
      <c r="CW7" s="642"/>
      <c r="CX7" s="642"/>
      <c r="CY7" s="643"/>
      <c r="CZ7" s="644">
        <v>9.6</v>
      </c>
      <c r="DA7" s="644"/>
      <c r="DB7" s="644"/>
      <c r="DC7" s="644"/>
      <c r="DD7" s="650">
        <v>61366</v>
      </c>
      <c r="DE7" s="642"/>
      <c r="DF7" s="642"/>
      <c r="DG7" s="642"/>
      <c r="DH7" s="642"/>
      <c r="DI7" s="642"/>
      <c r="DJ7" s="642"/>
      <c r="DK7" s="642"/>
      <c r="DL7" s="642"/>
      <c r="DM7" s="642"/>
      <c r="DN7" s="642"/>
      <c r="DO7" s="642"/>
      <c r="DP7" s="643"/>
      <c r="DQ7" s="650">
        <v>1420862</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13679</v>
      </c>
      <c r="S8" s="642"/>
      <c r="T8" s="642"/>
      <c r="U8" s="642"/>
      <c r="V8" s="642"/>
      <c r="W8" s="642"/>
      <c r="X8" s="642"/>
      <c r="Y8" s="643"/>
      <c r="Z8" s="644">
        <v>0.1</v>
      </c>
      <c r="AA8" s="644"/>
      <c r="AB8" s="644"/>
      <c r="AC8" s="644"/>
      <c r="AD8" s="645">
        <v>13679</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59475</v>
      </c>
      <c r="BH8" s="642"/>
      <c r="BI8" s="642"/>
      <c r="BJ8" s="642"/>
      <c r="BK8" s="642"/>
      <c r="BL8" s="642"/>
      <c r="BM8" s="642"/>
      <c r="BN8" s="643"/>
      <c r="BO8" s="644">
        <v>1.6</v>
      </c>
      <c r="BP8" s="644"/>
      <c r="BQ8" s="644"/>
      <c r="BR8" s="644"/>
      <c r="BS8" s="650" t="s">
        <v>128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5890715</v>
      </c>
      <c r="CS8" s="642"/>
      <c r="CT8" s="642"/>
      <c r="CU8" s="642"/>
      <c r="CV8" s="642"/>
      <c r="CW8" s="642"/>
      <c r="CX8" s="642"/>
      <c r="CY8" s="643"/>
      <c r="CZ8" s="644">
        <v>34.200000000000003</v>
      </c>
      <c r="DA8" s="644"/>
      <c r="DB8" s="644"/>
      <c r="DC8" s="644"/>
      <c r="DD8" s="650">
        <v>17298</v>
      </c>
      <c r="DE8" s="642"/>
      <c r="DF8" s="642"/>
      <c r="DG8" s="642"/>
      <c r="DH8" s="642"/>
      <c r="DI8" s="642"/>
      <c r="DJ8" s="642"/>
      <c r="DK8" s="642"/>
      <c r="DL8" s="642"/>
      <c r="DM8" s="642"/>
      <c r="DN8" s="642"/>
      <c r="DO8" s="642"/>
      <c r="DP8" s="643"/>
      <c r="DQ8" s="650">
        <v>3142416</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11551</v>
      </c>
      <c r="S9" s="642"/>
      <c r="T9" s="642"/>
      <c r="U9" s="642"/>
      <c r="V9" s="642"/>
      <c r="W9" s="642"/>
      <c r="X9" s="642"/>
      <c r="Y9" s="643"/>
      <c r="Z9" s="644">
        <v>0.1</v>
      </c>
      <c r="AA9" s="644"/>
      <c r="AB9" s="644"/>
      <c r="AC9" s="644"/>
      <c r="AD9" s="645">
        <v>11551</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1274000</v>
      </c>
      <c r="BH9" s="642"/>
      <c r="BI9" s="642"/>
      <c r="BJ9" s="642"/>
      <c r="BK9" s="642"/>
      <c r="BL9" s="642"/>
      <c r="BM9" s="642"/>
      <c r="BN9" s="643"/>
      <c r="BO9" s="644">
        <v>33.6</v>
      </c>
      <c r="BP9" s="644"/>
      <c r="BQ9" s="644"/>
      <c r="BR9" s="644"/>
      <c r="BS9" s="650" t="s">
        <v>128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1296804</v>
      </c>
      <c r="CS9" s="642"/>
      <c r="CT9" s="642"/>
      <c r="CU9" s="642"/>
      <c r="CV9" s="642"/>
      <c r="CW9" s="642"/>
      <c r="CX9" s="642"/>
      <c r="CY9" s="643"/>
      <c r="CZ9" s="644">
        <v>7.5</v>
      </c>
      <c r="DA9" s="644"/>
      <c r="DB9" s="644"/>
      <c r="DC9" s="644"/>
      <c r="DD9" s="650">
        <v>14191</v>
      </c>
      <c r="DE9" s="642"/>
      <c r="DF9" s="642"/>
      <c r="DG9" s="642"/>
      <c r="DH9" s="642"/>
      <c r="DI9" s="642"/>
      <c r="DJ9" s="642"/>
      <c r="DK9" s="642"/>
      <c r="DL9" s="642"/>
      <c r="DM9" s="642"/>
      <c r="DN9" s="642"/>
      <c r="DO9" s="642"/>
      <c r="DP9" s="643"/>
      <c r="DQ9" s="650">
        <v>1161428</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185</v>
      </c>
      <c r="AA10" s="644"/>
      <c r="AB10" s="644"/>
      <c r="AC10" s="644"/>
      <c r="AD10" s="645" t="s">
        <v>128</v>
      </c>
      <c r="AE10" s="645"/>
      <c r="AF10" s="645"/>
      <c r="AG10" s="645"/>
      <c r="AH10" s="645"/>
      <c r="AI10" s="645"/>
      <c r="AJ10" s="645"/>
      <c r="AK10" s="645"/>
      <c r="AL10" s="646" t="s">
        <v>185</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96475</v>
      </c>
      <c r="BH10" s="642"/>
      <c r="BI10" s="642"/>
      <c r="BJ10" s="642"/>
      <c r="BK10" s="642"/>
      <c r="BL10" s="642"/>
      <c r="BM10" s="642"/>
      <c r="BN10" s="643"/>
      <c r="BO10" s="644">
        <v>2.5</v>
      </c>
      <c r="BP10" s="644"/>
      <c r="BQ10" s="644"/>
      <c r="BR10" s="644"/>
      <c r="BS10" s="650">
        <v>15983</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5000</v>
      </c>
      <c r="CS10" s="642"/>
      <c r="CT10" s="642"/>
      <c r="CU10" s="642"/>
      <c r="CV10" s="642"/>
      <c r="CW10" s="642"/>
      <c r="CX10" s="642"/>
      <c r="CY10" s="643"/>
      <c r="CZ10" s="644">
        <v>0</v>
      </c>
      <c r="DA10" s="644"/>
      <c r="DB10" s="644"/>
      <c r="DC10" s="644"/>
      <c r="DD10" s="650" t="s">
        <v>128</v>
      </c>
      <c r="DE10" s="642"/>
      <c r="DF10" s="642"/>
      <c r="DG10" s="642"/>
      <c r="DH10" s="642"/>
      <c r="DI10" s="642"/>
      <c r="DJ10" s="642"/>
      <c r="DK10" s="642"/>
      <c r="DL10" s="642"/>
      <c r="DM10" s="642"/>
      <c r="DN10" s="642"/>
      <c r="DO10" s="642"/>
      <c r="DP10" s="643"/>
      <c r="DQ10" s="650" t="s">
        <v>128</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128171</v>
      </c>
      <c r="BH11" s="642"/>
      <c r="BI11" s="642"/>
      <c r="BJ11" s="642"/>
      <c r="BK11" s="642"/>
      <c r="BL11" s="642"/>
      <c r="BM11" s="642"/>
      <c r="BN11" s="643"/>
      <c r="BO11" s="644">
        <v>3.4</v>
      </c>
      <c r="BP11" s="644"/>
      <c r="BQ11" s="644"/>
      <c r="BR11" s="644"/>
      <c r="BS11" s="650">
        <v>25409</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621214</v>
      </c>
      <c r="CS11" s="642"/>
      <c r="CT11" s="642"/>
      <c r="CU11" s="642"/>
      <c r="CV11" s="642"/>
      <c r="CW11" s="642"/>
      <c r="CX11" s="642"/>
      <c r="CY11" s="643"/>
      <c r="CZ11" s="644">
        <v>3.6</v>
      </c>
      <c r="DA11" s="644"/>
      <c r="DB11" s="644"/>
      <c r="DC11" s="644"/>
      <c r="DD11" s="650">
        <v>130922</v>
      </c>
      <c r="DE11" s="642"/>
      <c r="DF11" s="642"/>
      <c r="DG11" s="642"/>
      <c r="DH11" s="642"/>
      <c r="DI11" s="642"/>
      <c r="DJ11" s="642"/>
      <c r="DK11" s="642"/>
      <c r="DL11" s="642"/>
      <c r="DM11" s="642"/>
      <c r="DN11" s="642"/>
      <c r="DO11" s="642"/>
      <c r="DP11" s="643"/>
      <c r="DQ11" s="650">
        <v>354090</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646673</v>
      </c>
      <c r="S12" s="642"/>
      <c r="T12" s="642"/>
      <c r="U12" s="642"/>
      <c r="V12" s="642"/>
      <c r="W12" s="642"/>
      <c r="X12" s="642"/>
      <c r="Y12" s="643"/>
      <c r="Z12" s="644">
        <v>3.5</v>
      </c>
      <c r="AA12" s="644"/>
      <c r="AB12" s="644"/>
      <c r="AC12" s="644"/>
      <c r="AD12" s="645">
        <v>646673</v>
      </c>
      <c r="AE12" s="645"/>
      <c r="AF12" s="645"/>
      <c r="AG12" s="645"/>
      <c r="AH12" s="645"/>
      <c r="AI12" s="645"/>
      <c r="AJ12" s="645"/>
      <c r="AK12" s="645"/>
      <c r="AL12" s="646">
        <v>6.4</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1908709</v>
      </c>
      <c r="BH12" s="642"/>
      <c r="BI12" s="642"/>
      <c r="BJ12" s="642"/>
      <c r="BK12" s="642"/>
      <c r="BL12" s="642"/>
      <c r="BM12" s="642"/>
      <c r="BN12" s="643"/>
      <c r="BO12" s="644">
        <v>50.3</v>
      </c>
      <c r="BP12" s="644"/>
      <c r="BQ12" s="644"/>
      <c r="BR12" s="644"/>
      <c r="BS12" s="650" t="s">
        <v>128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381100</v>
      </c>
      <c r="CS12" s="642"/>
      <c r="CT12" s="642"/>
      <c r="CU12" s="642"/>
      <c r="CV12" s="642"/>
      <c r="CW12" s="642"/>
      <c r="CX12" s="642"/>
      <c r="CY12" s="643"/>
      <c r="CZ12" s="644">
        <v>2.2000000000000002</v>
      </c>
      <c r="DA12" s="644"/>
      <c r="DB12" s="644"/>
      <c r="DC12" s="644"/>
      <c r="DD12" s="650">
        <v>95124</v>
      </c>
      <c r="DE12" s="642"/>
      <c r="DF12" s="642"/>
      <c r="DG12" s="642"/>
      <c r="DH12" s="642"/>
      <c r="DI12" s="642"/>
      <c r="DJ12" s="642"/>
      <c r="DK12" s="642"/>
      <c r="DL12" s="642"/>
      <c r="DM12" s="642"/>
      <c r="DN12" s="642"/>
      <c r="DO12" s="642"/>
      <c r="DP12" s="643"/>
      <c r="DQ12" s="650">
        <v>248257</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9213</v>
      </c>
      <c r="S13" s="642"/>
      <c r="T13" s="642"/>
      <c r="U13" s="642"/>
      <c r="V13" s="642"/>
      <c r="W13" s="642"/>
      <c r="X13" s="642"/>
      <c r="Y13" s="643"/>
      <c r="Z13" s="644">
        <v>0.1</v>
      </c>
      <c r="AA13" s="644"/>
      <c r="AB13" s="644"/>
      <c r="AC13" s="644"/>
      <c r="AD13" s="645">
        <v>9213</v>
      </c>
      <c r="AE13" s="645"/>
      <c r="AF13" s="645"/>
      <c r="AG13" s="645"/>
      <c r="AH13" s="645"/>
      <c r="AI13" s="645"/>
      <c r="AJ13" s="645"/>
      <c r="AK13" s="645"/>
      <c r="AL13" s="646">
        <v>0.1</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1902736</v>
      </c>
      <c r="BH13" s="642"/>
      <c r="BI13" s="642"/>
      <c r="BJ13" s="642"/>
      <c r="BK13" s="642"/>
      <c r="BL13" s="642"/>
      <c r="BM13" s="642"/>
      <c r="BN13" s="643"/>
      <c r="BO13" s="644">
        <v>50.2</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1614791</v>
      </c>
      <c r="CS13" s="642"/>
      <c r="CT13" s="642"/>
      <c r="CU13" s="642"/>
      <c r="CV13" s="642"/>
      <c r="CW13" s="642"/>
      <c r="CX13" s="642"/>
      <c r="CY13" s="643"/>
      <c r="CZ13" s="644">
        <v>9.4</v>
      </c>
      <c r="DA13" s="644"/>
      <c r="DB13" s="644"/>
      <c r="DC13" s="644"/>
      <c r="DD13" s="650">
        <v>484956</v>
      </c>
      <c r="DE13" s="642"/>
      <c r="DF13" s="642"/>
      <c r="DG13" s="642"/>
      <c r="DH13" s="642"/>
      <c r="DI13" s="642"/>
      <c r="DJ13" s="642"/>
      <c r="DK13" s="642"/>
      <c r="DL13" s="642"/>
      <c r="DM13" s="642"/>
      <c r="DN13" s="642"/>
      <c r="DO13" s="642"/>
      <c r="DP13" s="643"/>
      <c r="DQ13" s="650">
        <v>1093476</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128776</v>
      </c>
      <c r="BH14" s="642"/>
      <c r="BI14" s="642"/>
      <c r="BJ14" s="642"/>
      <c r="BK14" s="642"/>
      <c r="BL14" s="642"/>
      <c r="BM14" s="642"/>
      <c r="BN14" s="643"/>
      <c r="BO14" s="644">
        <v>3.4</v>
      </c>
      <c r="BP14" s="644"/>
      <c r="BQ14" s="644"/>
      <c r="BR14" s="644"/>
      <c r="BS14" s="650" t="s">
        <v>185</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845636</v>
      </c>
      <c r="CS14" s="642"/>
      <c r="CT14" s="642"/>
      <c r="CU14" s="642"/>
      <c r="CV14" s="642"/>
      <c r="CW14" s="642"/>
      <c r="CX14" s="642"/>
      <c r="CY14" s="643"/>
      <c r="CZ14" s="644">
        <v>4.9000000000000004</v>
      </c>
      <c r="DA14" s="644"/>
      <c r="DB14" s="644"/>
      <c r="DC14" s="644"/>
      <c r="DD14" s="650">
        <v>45708</v>
      </c>
      <c r="DE14" s="642"/>
      <c r="DF14" s="642"/>
      <c r="DG14" s="642"/>
      <c r="DH14" s="642"/>
      <c r="DI14" s="642"/>
      <c r="DJ14" s="642"/>
      <c r="DK14" s="642"/>
      <c r="DL14" s="642"/>
      <c r="DM14" s="642"/>
      <c r="DN14" s="642"/>
      <c r="DO14" s="642"/>
      <c r="DP14" s="643"/>
      <c r="DQ14" s="650">
        <v>816554</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41516</v>
      </c>
      <c r="S15" s="642"/>
      <c r="T15" s="642"/>
      <c r="U15" s="642"/>
      <c r="V15" s="642"/>
      <c r="W15" s="642"/>
      <c r="X15" s="642"/>
      <c r="Y15" s="643"/>
      <c r="Z15" s="644">
        <v>0.2</v>
      </c>
      <c r="AA15" s="644"/>
      <c r="AB15" s="644"/>
      <c r="AC15" s="644"/>
      <c r="AD15" s="645">
        <v>41516</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196687</v>
      </c>
      <c r="BH15" s="642"/>
      <c r="BI15" s="642"/>
      <c r="BJ15" s="642"/>
      <c r="BK15" s="642"/>
      <c r="BL15" s="642"/>
      <c r="BM15" s="642"/>
      <c r="BN15" s="643"/>
      <c r="BO15" s="644">
        <v>5.2</v>
      </c>
      <c r="BP15" s="644"/>
      <c r="BQ15" s="644"/>
      <c r="BR15" s="644"/>
      <c r="BS15" s="650" t="s">
        <v>185</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2719960</v>
      </c>
      <c r="CS15" s="642"/>
      <c r="CT15" s="642"/>
      <c r="CU15" s="642"/>
      <c r="CV15" s="642"/>
      <c r="CW15" s="642"/>
      <c r="CX15" s="642"/>
      <c r="CY15" s="643"/>
      <c r="CZ15" s="644">
        <v>15.8</v>
      </c>
      <c r="DA15" s="644"/>
      <c r="DB15" s="644"/>
      <c r="DC15" s="644"/>
      <c r="DD15" s="650">
        <v>1593106</v>
      </c>
      <c r="DE15" s="642"/>
      <c r="DF15" s="642"/>
      <c r="DG15" s="642"/>
      <c r="DH15" s="642"/>
      <c r="DI15" s="642"/>
      <c r="DJ15" s="642"/>
      <c r="DK15" s="642"/>
      <c r="DL15" s="642"/>
      <c r="DM15" s="642"/>
      <c r="DN15" s="642"/>
      <c r="DO15" s="642"/>
      <c r="DP15" s="643"/>
      <c r="DQ15" s="650">
        <v>1220276</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185</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128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185</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386366</v>
      </c>
      <c r="CS16" s="642"/>
      <c r="CT16" s="642"/>
      <c r="CU16" s="642"/>
      <c r="CV16" s="642"/>
      <c r="CW16" s="642"/>
      <c r="CX16" s="642"/>
      <c r="CY16" s="643"/>
      <c r="CZ16" s="644">
        <v>2.2000000000000002</v>
      </c>
      <c r="DA16" s="644"/>
      <c r="DB16" s="644"/>
      <c r="DC16" s="644"/>
      <c r="DD16" s="650" t="s">
        <v>128</v>
      </c>
      <c r="DE16" s="642"/>
      <c r="DF16" s="642"/>
      <c r="DG16" s="642"/>
      <c r="DH16" s="642"/>
      <c r="DI16" s="642"/>
      <c r="DJ16" s="642"/>
      <c r="DK16" s="642"/>
      <c r="DL16" s="642"/>
      <c r="DM16" s="642"/>
      <c r="DN16" s="642"/>
      <c r="DO16" s="642"/>
      <c r="DP16" s="643"/>
      <c r="DQ16" s="650">
        <v>108493</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28536</v>
      </c>
      <c r="S17" s="642"/>
      <c r="T17" s="642"/>
      <c r="U17" s="642"/>
      <c r="V17" s="642"/>
      <c r="W17" s="642"/>
      <c r="X17" s="642"/>
      <c r="Y17" s="643"/>
      <c r="Z17" s="644">
        <v>0.2</v>
      </c>
      <c r="AA17" s="644"/>
      <c r="AB17" s="644"/>
      <c r="AC17" s="644"/>
      <c r="AD17" s="645">
        <v>28536</v>
      </c>
      <c r="AE17" s="645"/>
      <c r="AF17" s="645"/>
      <c r="AG17" s="645"/>
      <c r="AH17" s="645"/>
      <c r="AI17" s="645"/>
      <c r="AJ17" s="645"/>
      <c r="AK17" s="645"/>
      <c r="AL17" s="646">
        <v>0.3</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185</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1641601</v>
      </c>
      <c r="CS17" s="642"/>
      <c r="CT17" s="642"/>
      <c r="CU17" s="642"/>
      <c r="CV17" s="642"/>
      <c r="CW17" s="642"/>
      <c r="CX17" s="642"/>
      <c r="CY17" s="643"/>
      <c r="CZ17" s="644">
        <v>9.5</v>
      </c>
      <c r="DA17" s="644"/>
      <c r="DB17" s="644"/>
      <c r="DC17" s="644"/>
      <c r="DD17" s="650" t="s">
        <v>128</v>
      </c>
      <c r="DE17" s="642"/>
      <c r="DF17" s="642"/>
      <c r="DG17" s="642"/>
      <c r="DH17" s="642"/>
      <c r="DI17" s="642"/>
      <c r="DJ17" s="642"/>
      <c r="DK17" s="642"/>
      <c r="DL17" s="642"/>
      <c r="DM17" s="642"/>
      <c r="DN17" s="642"/>
      <c r="DO17" s="642"/>
      <c r="DP17" s="643"/>
      <c r="DQ17" s="650">
        <v>1630071</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5987323</v>
      </c>
      <c r="S18" s="642"/>
      <c r="T18" s="642"/>
      <c r="U18" s="642"/>
      <c r="V18" s="642"/>
      <c r="W18" s="642"/>
      <c r="X18" s="642"/>
      <c r="Y18" s="643"/>
      <c r="Z18" s="644">
        <v>32.700000000000003</v>
      </c>
      <c r="AA18" s="644"/>
      <c r="AB18" s="644"/>
      <c r="AC18" s="644"/>
      <c r="AD18" s="645">
        <v>5303326</v>
      </c>
      <c r="AE18" s="645"/>
      <c r="AF18" s="645"/>
      <c r="AG18" s="645"/>
      <c r="AH18" s="645"/>
      <c r="AI18" s="645"/>
      <c r="AJ18" s="645"/>
      <c r="AK18" s="645"/>
      <c r="AL18" s="646">
        <v>52.8</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185</v>
      </c>
      <c r="BP18" s="644"/>
      <c r="BQ18" s="644"/>
      <c r="BR18" s="644"/>
      <c r="BS18" s="650" t="s">
        <v>128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v>3629</v>
      </c>
      <c r="CS18" s="642"/>
      <c r="CT18" s="642"/>
      <c r="CU18" s="642"/>
      <c r="CV18" s="642"/>
      <c r="CW18" s="642"/>
      <c r="CX18" s="642"/>
      <c r="CY18" s="643"/>
      <c r="CZ18" s="644">
        <v>0</v>
      </c>
      <c r="DA18" s="644"/>
      <c r="DB18" s="644"/>
      <c r="DC18" s="644"/>
      <c r="DD18" s="650">
        <v>3629</v>
      </c>
      <c r="DE18" s="642"/>
      <c r="DF18" s="642"/>
      <c r="DG18" s="642"/>
      <c r="DH18" s="642"/>
      <c r="DI18" s="642"/>
      <c r="DJ18" s="642"/>
      <c r="DK18" s="642"/>
      <c r="DL18" s="642"/>
      <c r="DM18" s="642"/>
      <c r="DN18" s="642"/>
      <c r="DO18" s="642"/>
      <c r="DP18" s="643"/>
      <c r="DQ18" s="650">
        <v>3629</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5303326</v>
      </c>
      <c r="S19" s="642"/>
      <c r="T19" s="642"/>
      <c r="U19" s="642"/>
      <c r="V19" s="642"/>
      <c r="W19" s="642"/>
      <c r="X19" s="642"/>
      <c r="Y19" s="643"/>
      <c r="Z19" s="644">
        <v>29</v>
      </c>
      <c r="AA19" s="644"/>
      <c r="AB19" s="644"/>
      <c r="AC19" s="644"/>
      <c r="AD19" s="645">
        <v>5303326</v>
      </c>
      <c r="AE19" s="645"/>
      <c r="AF19" s="645"/>
      <c r="AG19" s="645"/>
      <c r="AH19" s="645"/>
      <c r="AI19" s="645"/>
      <c r="AJ19" s="645"/>
      <c r="AK19" s="645"/>
      <c r="AL19" s="646">
        <v>52.8</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t="s">
        <v>128</v>
      </c>
      <c r="BH19" s="642"/>
      <c r="BI19" s="642"/>
      <c r="BJ19" s="642"/>
      <c r="BK19" s="642"/>
      <c r="BL19" s="642"/>
      <c r="BM19" s="642"/>
      <c r="BN19" s="643"/>
      <c r="BO19" s="644" t="s">
        <v>128</v>
      </c>
      <c r="BP19" s="644"/>
      <c r="BQ19" s="644"/>
      <c r="BR19" s="644"/>
      <c r="BS19" s="650" t="s">
        <v>128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185</v>
      </c>
      <c r="DA19" s="644"/>
      <c r="DB19" s="644"/>
      <c r="DC19" s="644"/>
      <c r="DD19" s="650" t="s">
        <v>185</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683997</v>
      </c>
      <c r="S20" s="642"/>
      <c r="T20" s="642"/>
      <c r="U20" s="642"/>
      <c r="V20" s="642"/>
      <c r="W20" s="642"/>
      <c r="X20" s="642"/>
      <c r="Y20" s="643"/>
      <c r="Z20" s="644">
        <v>3.7</v>
      </c>
      <c r="AA20" s="644"/>
      <c r="AB20" s="644"/>
      <c r="AC20" s="644"/>
      <c r="AD20" s="645" t="s">
        <v>128</v>
      </c>
      <c r="AE20" s="645"/>
      <c r="AF20" s="645"/>
      <c r="AG20" s="645"/>
      <c r="AH20" s="645"/>
      <c r="AI20" s="645"/>
      <c r="AJ20" s="645"/>
      <c r="AK20" s="645"/>
      <c r="AL20" s="646" t="s">
        <v>185</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t="s">
        <v>185</v>
      </c>
      <c r="BH20" s="642"/>
      <c r="BI20" s="642"/>
      <c r="BJ20" s="642"/>
      <c r="BK20" s="642"/>
      <c r="BL20" s="642"/>
      <c r="BM20" s="642"/>
      <c r="BN20" s="643"/>
      <c r="BO20" s="644" t="s">
        <v>185</v>
      </c>
      <c r="BP20" s="644"/>
      <c r="BQ20" s="644"/>
      <c r="BR20" s="644"/>
      <c r="BS20" s="650" t="s">
        <v>128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17224034</v>
      </c>
      <c r="CS20" s="642"/>
      <c r="CT20" s="642"/>
      <c r="CU20" s="642"/>
      <c r="CV20" s="642"/>
      <c r="CW20" s="642"/>
      <c r="CX20" s="642"/>
      <c r="CY20" s="643"/>
      <c r="CZ20" s="644">
        <v>100</v>
      </c>
      <c r="DA20" s="644"/>
      <c r="DB20" s="644"/>
      <c r="DC20" s="644"/>
      <c r="DD20" s="650">
        <v>2446300</v>
      </c>
      <c r="DE20" s="642"/>
      <c r="DF20" s="642"/>
      <c r="DG20" s="642"/>
      <c r="DH20" s="642"/>
      <c r="DI20" s="642"/>
      <c r="DJ20" s="642"/>
      <c r="DK20" s="642"/>
      <c r="DL20" s="642"/>
      <c r="DM20" s="642"/>
      <c r="DN20" s="642"/>
      <c r="DO20" s="642"/>
      <c r="DP20" s="643"/>
      <c r="DQ20" s="650">
        <v>11361571</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128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128</v>
      </c>
      <c r="BP21" s="644"/>
      <c r="BQ21" s="644"/>
      <c r="BR21" s="644"/>
      <c r="BS21" s="650" t="s">
        <v>128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10699486</v>
      </c>
      <c r="S22" s="642"/>
      <c r="T22" s="642"/>
      <c r="U22" s="642"/>
      <c r="V22" s="642"/>
      <c r="W22" s="642"/>
      <c r="X22" s="642"/>
      <c r="Y22" s="643"/>
      <c r="Z22" s="644">
        <v>58.5</v>
      </c>
      <c r="AA22" s="644"/>
      <c r="AB22" s="644"/>
      <c r="AC22" s="644"/>
      <c r="AD22" s="645">
        <v>10015489</v>
      </c>
      <c r="AE22" s="645"/>
      <c r="AF22" s="645"/>
      <c r="AG22" s="645"/>
      <c r="AH22" s="645"/>
      <c r="AI22" s="645"/>
      <c r="AJ22" s="645"/>
      <c r="AK22" s="645"/>
      <c r="AL22" s="646">
        <v>99.6</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4412</v>
      </c>
      <c r="S23" s="642"/>
      <c r="T23" s="642"/>
      <c r="U23" s="642"/>
      <c r="V23" s="642"/>
      <c r="W23" s="642"/>
      <c r="X23" s="642"/>
      <c r="Y23" s="643"/>
      <c r="Z23" s="644">
        <v>0</v>
      </c>
      <c r="AA23" s="644"/>
      <c r="AB23" s="644"/>
      <c r="AC23" s="644"/>
      <c r="AD23" s="645">
        <v>4412</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3" t="s">
        <v>286</v>
      </c>
      <c r="DM23" s="674"/>
      <c r="DN23" s="674"/>
      <c r="DO23" s="674"/>
      <c r="DP23" s="674"/>
      <c r="DQ23" s="674"/>
      <c r="DR23" s="674"/>
      <c r="DS23" s="674"/>
      <c r="DT23" s="674"/>
      <c r="DU23" s="674"/>
      <c r="DV23" s="675"/>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55197</v>
      </c>
      <c r="S24" s="642"/>
      <c r="T24" s="642"/>
      <c r="U24" s="642"/>
      <c r="V24" s="642"/>
      <c r="W24" s="642"/>
      <c r="X24" s="642"/>
      <c r="Y24" s="643"/>
      <c r="Z24" s="644">
        <v>0.3</v>
      </c>
      <c r="AA24" s="644"/>
      <c r="AB24" s="644"/>
      <c r="AC24" s="644"/>
      <c r="AD24" s="645" t="s">
        <v>128</v>
      </c>
      <c r="AE24" s="645"/>
      <c r="AF24" s="645"/>
      <c r="AG24" s="645"/>
      <c r="AH24" s="645"/>
      <c r="AI24" s="645"/>
      <c r="AJ24" s="645"/>
      <c r="AK24" s="645"/>
      <c r="AL24" s="646" t="s">
        <v>185</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185</v>
      </c>
      <c r="BP24" s="644"/>
      <c r="BQ24" s="644"/>
      <c r="BR24" s="644"/>
      <c r="BS24" s="650" t="s">
        <v>185</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7059522</v>
      </c>
      <c r="CS24" s="631"/>
      <c r="CT24" s="631"/>
      <c r="CU24" s="631"/>
      <c r="CV24" s="631"/>
      <c r="CW24" s="631"/>
      <c r="CX24" s="631"/>
      <c r="CY24" s="632"/>
      <c r="CZ24" s="635">
        <v>41</v>
      </c>
      <c r="DA24" s="636"/>
      <c r="DB24" s="636"/>
      <c r="DC24" s="655"/>
      <c r="DD24" s="676">
        <v>4950105</v>
      </c>
      <c r="DE24" s="631"/>
      <c r="DF24" s="631"/>
      <c r="DG24" s="631"/>
      <c r="DH24" s="631"/>
      <c r="DI24" s="631"/>
      <c r="DJ24" s="631"/>
      <c r="DK24" s="632"/>
      <c r="DL24" s="676">
        <v>4949460</v>
      </c>
      <c r="DM24" s="631"/>
      <c r="DN24" s="631"/>
      <c r="DO24" s="631"/>
      <c r="DP24" s="631"/>
      <c r="DQ24" s="631"/>
      <c r="DR24" s="631"/>
      <c r="DS24" s="631"/>
      <c r="DT24" s="631"/>
      <c r="DU24" s="631"/>
      <c r="DV24" s="632"/>
      <c r="DW24" s="635">
        <v>46.8</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241245</v>
      </c>
      <c r="S25" s="642"/>
      <c r="T25" s="642"/>
      <c r="U25" s="642"/>
      <c r="V25" s="642"/>
      <c r="W25" s="642"/>
      <c r="X25" s="642"/>
      <c r="Y25" s="643"/>
      <c r="Z25" s="644">
        <v>1.3</v>
      </c>
      <c r="AA25" s="644"/>
      <c r="AB25" s="644"/>
      <c r="AC25" s="644"/>
      <c r="AD25" s="645">
        <v>79</v>
      </c>
      <c r="AE25" s="645"/>
      <c r="AF25" s="645"/>
      <c r="AG25" s="645"/>
      <c r="AH25" s="645"/>
      <c r="AI25" s="645"/>
      <c r="AJ25" s="645"/>
      <c r="AK25" s="645"/>
      <c r="AL25" s="646">
        <v>0</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2665737</v>
      </c>
      <c r="CS25" s="665"/>
      <c r="CT25" s="665"/>
      <c r="CU25" s="665"/>
      <c r="CV25" s="665"/>
      <c r="CW25" s="665"/>
      <c r="CX25" s="665"/>
      <c r="CY25" s="666"/>
      <c r="CZ25" s="646">
        <v>15.5</v>
      </c>
      <c r="DA25" s="677"/>
      <c r="DB25" s="677"/>
      <c r="DC25" s="679"/>
      <c r="DD25" s="650">
        <v>2417934</v>
      </c>
      <c r="DE25" s="665"/>
      <c r="DF25" s="665"/>
      <c r="DG25" s="665"/>
      <c r="DH25" s="665"/>
      <c r="DI25" s="665"/>
      <c r="DJ25" s="665"/>
      <c r="DK25" s="666"/>
      <c r="DL25" s="650">
        <v>2417934</v>
      </c>
      <c r="DM25" s="665"/>
      <c r="DN25" s="665"/>
      <c r="DO25" s="665"/>
      <c r="DP25" s="665"/>
      <c r="DQ25" s="665"/>
      <c r="DR25" s="665"/>
      <c r="DS25" s="665"/>
      <c r="DT25" s="665"/>
      <c r="DU25" s="665"/>
      <c r="DV25" s="666"/>
      <c r="DW25" s="646">
        <v>22.8</v>
      </c>
      <c r="DX25" s="677"/>
      <c r="DY25" s="677"/>
      <c r="DZ25" s="677"/>
      <c r="EA25" s="677"/>
      <c r="EB25" s="677"/>
      <c r="EC25" s="678"/>
    </row>
    <row r="26" spans="2:133" ht="11.25" customHeight="1" x14ac:dyDescent="0.15">
      <c r="B26" s="638" t="s">
        <v>294</v>
      </c>
      <c r="C26" s="639"/>
      <c r="D26" s="639"/>
      <c r="E26" s="639"/>
      <c r="F26" s="639"/>
      <c r="G26" s="639"/>
      <c r="H26" s="639"/>
      <c r="I26" s="639"/>
      <c r="J26" s="639"/>
      <c r="K26" s="639"/>
      <c r="L26" s="639"/>
      <c r="M26" s="639"/>
      <c r="N26" s="639"/>
      <c r="O26" s="639"/>
      <c r="P26" s="639"/>
      <c r="Q26" s="640"/>
      <c r="R26" s="641">
        <v>65408</v>
      </c>
      <c r="S26" s="642"/>
      <c r="T26" s="642"/>
      <c r="U26" s="642"/>
      <c r="V26" s="642"/>
      <c r="W26" s="642"/>
      <c r="X26" s="642"/>
      <c r="Y26" s="643"/>
      <c r="Z26" s="644">
        <v>0.4</v>
      </c>
      <c r="AA26" s="644"/>
      <c r="AB26" s="644"/>
      <c r="AC26" s="644"/>
      <c r="AD26" s="645" t="s">
        <v>185</v>
      </c>
      <c r="AE26" s="645"/>
      <c r="AF26" s="645"/>
      <c r="AG26" s="645"/>
      <c r="AH26" s="645"/>
      <c r="AI26" s="645"/>
      <c r="AJ26" s="645"/>
      <c r="AK26" s="645"/>
      <c r="AL26" s="646" t="s">
        <v>128</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1762829</v>
      </c>
      <c r="CS26" s="642"/>
      <c r="CT26" s="642"/>
      <c r="CU26" s="642"/>
      <c r="CV26" s="642"/>
      <c r="CW26" s="642"/>
      <c r="CX26" s="642"/>
      <c r="CY26" s="643"/>
      <c r="CZ26" s="646">
        <v>10.199999999999999</v>
      </c>
      <c r="DA26" s="677"/>
      <c r="DB26" s="677"/>
      <c r="DC26" s="679"/>
      <c r="DD26" s="650">
        <v>1523237</v>
      </c>
      <c r="DE26" s="642"/>
      <c r="DF26" s="642"/>
      <c r="DG26" s="642"/>
      <c r="DH26" s="642"/>
      <c r="DI26" s="642"/>
      <c r="DJ26" s="642"/>
      <c r="DK26" s="643"/>
      <c r="DL26" s="650" t="s">
        <v>185</v>
      </c>
      <c r="DM26" s="642"/>
      <c r="DN26" s="642"/>
      <c r="DO26" s="642"/>
      <c r="DP26" s="642"/>
      <c r="DQ26" s="642"/>
      <c r="DR26" s="642"/>
      <c r="DS26" s="642"/>
      <c r="DT26" s="642"/>
      <c r="DU26" s="642"/>
      <c r="DV26" s="643"/>
      <c r="DW26" s="646" t="s">
        <v>128</v>
      </c>
      <c r="DX26" s="677"/>
      <c r="DY26" s="677"/>
      <c r="DZ26" s="677"/>
      <c r="EA26" s="677"/>
      <c r="EB26" s="677"/>
      <c r="EC26" s="678"/>
    </row>
    <row r="27" spans="2:133" ht="11.25" customHeight="1" x14ac:dyDescent="0.15">
      <c r="B27" s="638" t="s">
        <v>297</v>
      </c>
      <c r="C27" s="639"/>
      <c r="D27" s="639"/>
      <c r="E27" s="639"/>
      <c r="F27" s="639"/>
      <c r="G27" s="639"/>
      <c r="H27" s="639"/>
      <c r="I27" s="639"/>
      <c r="J27" s="639"/>
      <c r="K27" s="639"/>
      <c r="L27" s="639"/>
      <c r="M27" s="639"/>
      <c r="N27" s="639"/>
      <c r="O27" s="639"/>
      <c r="P27" s="639"/>
      <c r="Q27" s="640"/>
      <c r="R27" s="641">
        <v>2702413</v>
      </c>
      <c r="S27" s="642"/>
      <c r="T27" s="642"/>
      <c r="U27" s="642"/>
      <c r="V27" s="642"/>
      <c r="W27" s="642"/>
      <c r="X27" s="642"/>
      <c r="Y27" s="643"/>
      <c r="Z27" s="644">
        <v>14.8</v>
      </c>
      <c r="AA27" s="644"/>
      <c r="AB27" s="644"/>
      <c r="AC27" s="644"/>
      <c r="AD27" s="645" t="s">
        <v>185</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3792293</v>
      </c>
      <c r="BH27" s="642"/>
      <c r="BI27" s="642"/>
      <c r="BJ27" s="642"/>
      <c r="BK27" s="642"/>
      <c r="BL27" s="642"/>
      <c r="BM27" s="642"/>
      <c r="BN27" s="643"/>
      <c r="BO27" s="644">
        <v>100</v>
      </c>
      <c r="BP27" s="644"/>
      <c r="BQ27" s="644"/>
      <c r="BR27" s="644"/>
      <c r="BS27" s="650">
        <v>41392</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2752184</v>
      </c>
      <c r="CS27" s="665"/>
      <c r="CT27" s="665"/>
      <c r="CU27" s="665"/>
      <c r="CV27" s="665"/>
      <c r="CW27" s="665"/>
      <c r="CX27" s="665"/>
      <c r="CY27" s="666"/>
      <c r="CZ27" s="646">
        <v>16</v>
      </c>
      <c r="DA27" s="677"/>
      <c r="DB27" s="677"/>
      <c r="DC27" s="679"/>
      <c r="DD27" s="650">
        <v>902100</v>
      </c>
      <c r="DE27" s="665"/>
      <c r="DF27" s="665"/>
      <c r="DG27" s="665"/>
      <c r="DH27" s="665"/>
      <c r="DI27" s="665"/>
      <c r="DJ27" s="665"/>
      <c r="DK27" s="666"/>
      <c r="DL27" s="650">
        <v>901455</v>
      </c>
      <c r="DM27" s="665"/>
      <c r="DN27" s="665"/>
      <c r="DO27" s="665"/>
      <c r="DP27" s="665"/>
      <c r="DQ27" s="665"/>
      <c r="DR27" s="665"/>
      <c r="DS27" s="665"/>
      <c r="DT27" s="665"/>
      <c r="DU27" s="665"/>
      <c r="DV27" s="666"/>
      <c r="DW27" s="646">
        <v>8.5</v>
      </c>
      <c r="DX27" s="677"/>
      <c r="DY27" s="677"/>
      <c r="DZ27" s="677"/>
      <c r="EA27" s="677"/>
      <c r="EB27" s="677"/>
      <c r="EC27" s="678"/>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1641601</v>
      </c>
      <c r="CS28" s="642"/>
      <c r="CT28" s="642"/>
      <c r="CU28" s="642"/>
      <c r="CV28" s="642"/>
      <c r="CW28" s="642"/>
      <c r="CX28" s="642"/>
      <c r="CY28" s="643"/>
      <c r="CZ28" s="646">
        <v>9.5</v>
      </c>
      <c r="DA28" s="677"/>
      <c r="DB28" s="677"/>
      <c r="DC28" s="679"/>
      <c r="DD28" s="650">
        <v>1630071</v>
      </c>
      <c r="DE28" s="642"/>
      <c r="DF28" s="642"/>
      <c r="DG28" s="642"/>
      <c r="DH28" s="642"/>
      <c r="DI28" s="642"/>
      <c r="DJ28" s="642"/>
      <c r="DK28" s="643"/>
      <c r="DL28" s="650">
        <v>1630071</v>
      </c>
      <c r="DM28" s="642"/>
      <c r="DN28" s="642"/>
      <c r="DO28" s="642"/>
      <c r="DP28" s="642"/>
      <c r="DQ28" s="642"/>
      <c r="DR28" s="642"/>
      <c r="DS28" s="642"/>
      <c r="DT28" s="642"/>
      <c r="DU28" s="642"/>
      <c r="DV28" s="643"/>
      <c r="DW28" s="646">
        <v>15.4</v>
      </c>
      <c r="DX28" s="677"/>
      <c r="DY28" s="677"/>
      <c r="DZ28" s="677"/>
      <c r="EA28" s="677"/>
      <c r="EB28" s="677"/>
      <c r="EC28" s="678"/>
    </row>
    <row r="29" spans="2:133" ht="11.25" customHeight="1" x14ac:dyDescent="0.15">
      <c r="B29" s="638" t="s">
        <v>302</v>
      </c>
      <c r="C29" s="639"/>
      <c r="D29" s="639"/>
      <c r="E29" s="639"/>
      <c r="F29" s="639"/>
      <c r="G29" s="639"/>
      <c r="H29" s="639"/>
      <c r="I29" s="639"/>
      <c r="J29" s="639"/>
      <c r="K29" s="639"/>
      <c r="L29" s="639"/>
      <c r="M29" s="639"/>
      <c r="N29" s="639"/>
      <c r="O29" s="639"/>
      <c r="P29" s="639"/>
      <c r="Q29" s="640"/>
      <c r="R29" s="641">
        <v>1212021</v>
      </c>
      <c r="S29" s="642"/>
      <c r="T29" s="642"/>
      <c r="U29" s="642"/>
      <c r="V29" s="642"/>
      <c r="W29" s="642"/>
      <c r="X29" s="642"/>
      <c r="Y29" s="643"/>
      <c r="Z29" s="644">
        <v>6.6</v>
      </c>
      <c r="AA29" s="644"/>
      <c r="AB29" s="644"/>
      <c r="AC29" s="644"/>
      <c r="AD29" s="645" t="s">
        <v>185</v>
      </c>
      <c r="AE29" s="645"/>
      <c r="AF29" s="645"/>
      <c r="AG29" s="645"/>
      <c r="AH29" s="645"/>
      <c r="AI29" s="645"/>
      <c r="AJ29" s="645"/>
      <c r="AK29" s="645"/>
      <c r="AL29" s="646" t="s">
        <v>128</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1641572</v>
      </c>
      <c r="CS29" s="665"/>
      <c r="CT29" s="665"/>
      <c r="CU29" s="665"/>
      <c r="CV29" s="665"/>
      <c r="CW29" s="665"/>
      <c r="CX29" s="665"/>
      <c r="CY29" s="666"/>
      <c r="CZ29" s="646">
        <v>9.5</v>
      </c>
      <c r="DA29" s="677"/>
      <c r="DB29" s="677"/>
      <c r="DC29" s="679"/>
      <c r="DD29" s="650">
        <v>1630042</v>
      </c>
      <c r="DE29" s="665"/>
      <c r="DF29" s="665"/>
      <c r="DG29" s="665"/>
      <c r="DH29" s="665"/>
      <c r="DI29" s="665"/>
      <c r="DJ29" s="665"/>
      <c r="DK29" s="666"/>
      <c r="DL29" s="650">
        <v>1630042</v>
      </c>
      <c r="DM29" s="665"/>
      <c r="DN29" s="665"/>
      <c r="DO29" s="665"/>
      <c r="DP29" s="665"/>
      <c r="DQ29" s="665"/>
      <c r="DR29" s="665"/>
      <c r="DS29" s="665"/>
      <c r="DT29" s="665"/>
      <c r="DU29" s="665"/>
      <c r="DV29" s="666"/>
      <c r="DW29" s="646">
        <v>15.4</v>
      </c>
      <c r="DX29" s="677"/>
      <c r="DY29" s="677"/>
      <c r="DZ29" s="677"/>
      <c r="EA29" s="677"/>
      <c r="EB29" s="677"/>
      <c r="EC29" s="678"/>
    </row>
    <row r="30" spans="2:133" ht="11.25" customHeight="1" x14ac:dyDescent="0.15">
      <c r="B30" s="638" t="s">
        <v>307</v>
      </c>
      <c r="C30" s="639"/>
      <c r="D30" s="639"/>
      <c r="E30" s="639"/>
      <c r="F30" s="639"/>
      <c r="G30" s="639"/>
      <c r="H30" s="639"/>
      <c r="I30" s="639"/>
      <c r="J30" s="639"/>
      <c r="K30" s="639"/>
      <c r="L30" s="639"/>
      <c r="M30" s="639"/>
      <c r="N30" s="639"/>
      <c r="O30" s="639"/>
      <c r="P30" s="639"/>
      <c r="Q30" s="640"/>
      <c r="R30" s="641">
        <v>51979</v>
      </c>
      <c r="S30" s="642"/>
      <c r="T30" s="642"/>
      <c r="U30" s="642"/>
      <c r="V30" s="642"/>
      <c r="W30" s="642"/>
      <c r="X30" s="642"/>
      <c r="Y30" s="643"/>
      <c r="Z30" s="644">
        <v>0.3</v>
      </c>
      <c r="AA30" s="644"/>
      <c r="AB30" s="644"/>
      <c r="AC30" s="644"/>
      <c r="AD30" s="645">
        <v>2568</v>
      </c>
      <c r="AE30" s="645"/>
      <c r="AF30" s="645"/>
      <c r="AG30" s="645"/>
      <c r="AH30" s="645"/>
      <c r="AI30" s="645"/>
      <c r="AJ30" s="645"/>
      <c r="AK30" s="645"/>
      <c r="AL30" s="646">
        <v>0</v>
      </c>
      <c r="AM30" s="647"/>
      <c r="AN30" s="647"/>
      <c r="AO30" s="648"/>
      <c r="AP30" s="689" t="s">
        <v>308</v>
      </c>
      <c r="AQ30" s="690"/>
      <c r="AR30" s="690"/>
      <c r="AS30" s="690"/>
      <c r="AT30" s="695" t="s">
        <v>309</v>
      </c>
      <c r="AU30" s="230"/>
      <c r="AV30" s="230"/>
      <c r="AW30" s="230"/>
      <c r="AX30" s="627" t="s">
        <v>188</v>
      </c>
      <c r="AY30" s="628"/>
      <c r="AZ30" s="628"/>
      <c r="BA30" s="628"/>
      <c r="BB30" s="628"/>
      <c r="BC30" s="628"/>
      <c r="BD30" s="628"/>
      <c r="BE30" s="628"/>
      <c r="BF30" s="629"/>
      <c r="BG30" s="701">
        <v>98.9</v>
      </c>
      <c r="BH30" s="702"/>
      <c r="BI30" s="702"/>
      <c r="BJ30" s="702"/>
      <c r="BK30" s="702"/>
      <c r="BL30" s="702"/>
      <c r="BM30" s="636">
        <v>96.8</v>
      </c>
      <c r="BN30" s="702"/>
      <c r="BO30" s="702"/>
      <c r="BP30" s="702"/>
      <c r="BQ30" s="703"/>
      <c r="BR30" s="701">
        <v>98.8</v>
      </c>
      <c r="BS30" s="702"/>
      <c r="BT30" s="702"/>
      <c r="BU30" s="702"/>
      <c r="BV30" s="702"/>
      <c r="BW30" s="702"/>
      <c r="BX30" s="636">
        <v>96.6</v>
      </c>
      <c r="BY30" s="702"/>
      <c r="BZ30" s="702"/>
      <c r="CA30" s="702"/>
      <c r="CB30" s="703"/>
      <c r="CD30" s="706"/>
      <c r="CE30" s="707"/>
      <c r="CF30" s="656" t="s">
        <v>310</v>
      </c>
      <c r="CG30" s="657"/>
      <c r="CH30" s="657"/>
      <c r="CI30" s="657"/>
      <c r="CJ30" s="657"/>
      <c r="CK30" s="657"/>
      <c r="CL30" s="657"/>
      <c r="CM30" s="657"/>
      <c r="CN30" s="657"/>
      <c r="CO30" s="657"/>
      <c r="CP30" s="657"/>
      <c r="CQ30" s="658"/>
      <c r="CR30" s="641">
        <v>1471772</v>
      </c>
      <c r="CS30" s="642"/>
      <c r="CT30" s="642"/>
      <c r="CU30" s="642"/>
      <c r="CV30" s="642"/>
      <c r="CW30" s="642"/>
      <c r="CX30" s="642"/>
      <c r="CY30" s="643"/>
      <c r="CZ30" s="646">
        <v>8.5</v>
      </c>
      <c r="DA30" s="677"/>
      <c r="DB30" s="677"/>
      <c r="DC30" s="679"/>
      <c r="DD30" s="650">
        <v>1460242</v>
      </c>
      <c r="DE30" s="642"/>
      <c r="DF30" s="642"/>
      <c r="DG30" s="642"/>
      <c r="DH30" s="642"/>
      <c r="DI30" s="642"/>
      <c r="DJ30" s="642"/>
      <c r="DK30" s="643"/>
      <c r="DL30" s="650">
        <v>1460242</v>
      </c>
      <c r="DM30" s="642"/>
      <c r="DN30" s="642"/>
      <c r="DO30" s="642"/>
      <c r="DP30" s="642"/>
      <c r="DQ30" s="642"/>
      <c r="DR30" s="642"/>
      <c r="DS30" s="642"/>
      <c r="DT30" s="642"/>
      <c r="DU30" s="642"/>
      <c r="DV30" s="643"/>
      <c r="DW30" s="646">
        <v>13.8</v>
      </c>
      <c r="DX30" s="677"/>
      <c r="DY30" s="677"/>
      <c r="DZ30" s="677"/>
      <c r="EA30" s="677"/>
      <c r="EB30" s="677"/>
      <c r="EC30" s="678"/>
    </row>
    <row r="31" spans="2:133" ht="11.25" customHeight="1" x14ac:dyDescent="0.15">
      <c r="B31" s="638" t="s">
        <v>311</v>
      </c>
      <c r="C31" s="639"/>
      <c r="D31" s="639"/>
      <c r="E31" s="639"/>
      <c r="F31" s="639"/>
      <c r="G31" s="639"/>
      <c r="H31" s="639"/>
      <c r="I31" s="639"/>
      <c r="J31" s="639"/>
      <c r="K31" s="639"/>
      <c r="L31" s="639"/>
      <c r="M31" s="639"/>
      <c r="N31" s="639"/>
      <c r="O31" s="639"/>
      <c r="P31" s="639"/>
      <c r="Q31" s="640"/>
      <c r="R31" s="641">
        <v>42312</v>
      </c>
      <c r="S31" s="642"/>
      <c r="T31" s="642"/>
      <c r="U31" s="642"/>
      <c r="V31" s="642"/>
      <c r="W31" s="642"/>
      <c r="X31" s="642"/>
      <c r="Y31" s="643"/>
      <c r="Z31" s="644">
        <v>0.2</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98.9</v>
      </c>
      <c r="BH31" s="665"/>
      <c r="BI31" s="665"/>
      <c r="BJ31" s="665"/>
      <c r="BK31" s="665"/>
      <c r="BL31" s="665"/>
      <c r="BM31" s="647">
        <v>97.3</v>
      </c>
      <c r="BN31" s="699"/>
      <c r="BO31" s="699"/>
      <c r="BP31" s="699"/>
      <c r="BQ31" s="700"/>
      <c r="BR31" s="698">
        <v>99</v>
      </c>
      <c r="BS31" s="665"/>
      <c r="BT31" s="665"/>
      <c r="BU31" s="665"/>
      <c r="BV31" s="665"/>
      <c r="BW31" s="665"/>
      <c r="BX31" s="647">
        <v>97</v>
      </c>
      <c r="BY31" s="699"/>
      <c r="BZ31" s="699"/>
      <c r="CA31" s="699"/>
      <c r="CB31" s="700"/>
      <c r="CD31" s="706"/>
      <c r="CE31" s="707"/>
      <c r="CF31" s="656" t="s">
        <v>314</v>
      </c>
      <c r="CG31" s="657"/>
      <c r="CH31" s="657"/>
      <c r="CI31" s="657"/>
      <c r="CJ31" s="657"/>
      <c r="CK31" s="657"/>
      <c r="CL31" s="657"/>
      <c r="CM31" s="657"/>
      <c r="CN31" s="657"/>
      <c r="CO31" s="657"/>
      <c r="CP31" s="657"/>
      <c r="CQ31" s="658"/>
      <c r="CR31" s="641">
        <v>169800</v>
      </c>
      <c r="CS31" s="665"/>
      <c r="CT31" s="665"/>
      <c r="CU31" s="665"/>
      <c r="CV31" s="665"/>
      <c r="CW31" s="665"/>
      <c r="CX31" s="665"/>
      <c r="CY31" s="666"/>
      <c r="CZ31" s="646">
        <v>1</v>
      </c>
      <c r="DA31" s="677"/>
      <c r="DB31" s="677"/>
      <c r="DC31" s="679"/>
      <c r="DD31" s="650">
        <v>169800</v>
      </c>
      <c r="DE31" s="665"/>
      <c r="DF31" s="665"/>
      <c r="DG31" s="665"/>
      <c r="DH31" s="665"/>
      <c r="DI31" s="665"/>
      <c r="DJ31" s="665"/>
      <c r="DK31" s="666"/>
      <c r="DL31" s="650">
        <v>169800</v>
      </c>
      <c r="DM31" s="665"/>
      <c r="DN31" s="665"/>
      <c r="DO31" s="665"/>
      <c r="DP31" s="665"/>
      <c r="DQ31" s="665"/>
      <c r="DR31" s="665"/>
      <c r="DS31" s="665"/>
      <c r="DT31" s="665"/>
      <c r="DU31" s="665"/>
      <c r="DV31" s="666"/>
      <c r="DW31" s="646">
        <v>1.6</v>
      </c>
      <c r="DX31" s="677"/>
      <c r="DY31" s="677"/>
      <c r="DZ31" s="677"/>
      <c r="EA31" s="677"/>
      <c r="EB31" s="677"/>
      <c r="EC31" s="678"/>
    </row>
    <row r="32" spans="2:133" ht="11.25" customHeight="1" x14ac:dyDescent="0.15">
      <c r="B32" s="638" t="s">
        <v>315</v>
      </c>
      <c r="C32" s="639"/>
      <c r="D32" s="639"/>
      <c r="E32" s="639"/>
      <c r="F32" s="639"/>
      <c r="G32" s="639"/>
      <c r="H32" s="639"/>
      <c r="I32" s="639"/>
      <c r="J32" s="639"/>
      <c r="K32" s="639"/>
      <c r="L32" s="639"/>
      <c r="M32" s="639"/>
      <c r="N32" s="639"/>
      <c r="O32" s="639"/>
      <c r="P32" s="639"/>
      <c r="Q32" s="640"/>
      <c r="R32" s="641">
        <v>77924</v>
      </c>
      <c r="S32" s="642"/>
      <c r="T32" s="642"/>
      <c r="U32" s="642"/>
      <c r="V32" s="642"/>
      <c r="W32" s="642"/>
      <c r="X32" s="642"/>
      <c r="Y32" s="643"/>
      <c r="Z32" s="644">
        <v>0.4</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98.8</v>
      </c>
      <c r="BH32" s="711"/>
      <c r="BI32" s="711"/>
      <c r="BJ32" s="711"/>
      <c r="BK32" s="711"/>
      <c r="BL32" s="711"/>
      <c r="BM32" s="712">
        <v>96.4</v>
      </c>
      <c r="BN32" s="711"/>
      <c r="BO32" s="711"/>
      <c r="BP32" s="711"/>
      <c r="BQ32" s="713"/>
      <c r="BR32" s="710">
        <v>98.6</v>
      </c>
      <c r="BS32" s="711"/>
      <c r="BT32" s="711"/>
      <c r="BU32" s="711"/>
      <c r="BV32" s="711"/>
      <c r="BW32" s="711"/>
      <c r="BX32" s="712">
        <v>96.1</v>
      </c>
      <c r="BY32" s="711"/>
      <c r="BZ32" s="711"/>
      <c r="CA32" s="711"/>
      <c r="CB32" s="713"/>
      <c r="CD32" s="708"/>
      <c r="CE32" s="709"/>
      <c r="CF32" s="656" t="s">
        <v>317</v>
      </c>
      <c r="CG32" s="657"/>
      <c r="CH32" s="657"/>
      <c r="CI32" s="657"/>
      <c r="CJ32" s="657"/>
      <c r="CK32" s="657"/>
      <c r="CL32" s="657"/>
      <c r="CM32" s="657"/>
      <c r="CN32" s="657"/>
      <c r="CO32" s="657"/>
      <c r="CP32" s="657"/>
      <c r="CQ32" s="658"/>
      <c r="CR32" s="641">
        <v>29</v>
      </c>
      <c r="CS32" s="642"/>
      <c r="CT32" s="642"/>
      <c r="CU32" s="642"/>
      <c r="CV32" s="642"/>
      <c r="CW32" s="642"/>
      <c r="CX32" s="642"/>
      <c r="CY32" s="643"/>
      <c r="CZ32" s="646">
        <v>0</v>
      </c>
      <c r="DA32" s="677"/>
      <c r="DB32" s="677"/>
      <c r="DC32" s="679"/>
      <c r="DD32" s="650">
        <v>29</v>
      </c>
      <c r="DE32" s="642"/>
      <c r="DF32" s="642"/>
      <c r="DG32" s="642"/>
      <c r="DH32" s="642"/>
      <c r="DI32" s="642"/>
      <c r="DJ32" s="642"/>
      <c r="DK32" s="643"/>
      <c r="DL32" s="650">
        <v>29</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318</v>
      </c>
      <c r="C33" s="639"/>
      <c r="D33" s="639"/>
      <c r="E33" s="639"/>
      <c r="F33" s="639"/>
      <c r="G33" s="639"/>
      <c r="H33" s="639"/>
      <c r="I33" s="639"/>
      <c r="J33" s="639"/>
      <c r="K33" s="639"/>
      <c r="L33" s="639"/>
      <c r="M33" s="639"/>
      <c r="N33" s="639"/>
      <c r="O33" s="639"/>
      <c r="P33" s="639"/>
      <c r="Q33" s="640"/>
      <c r="R33" s="641">
        <v>955796</v>
      </c>
      <c r="S33" s="642"/>
      <c r="T33" s="642"/>
      <c r="U33" s="642"/>
      <c r="V33" s="642"/>
      <c r="W33" s="642"/>
      <c r="X33" s="642"/>
      <c r="Y33" s="643"/>
      <c r="Z33" s="644">
        <v>5.2</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7331846</v>
      </c>
      <c r="CS33" s="665"/>
      <c r="CT33" s="665"/>
      <c r="CU33" s="665"/>
      <c r="CV33" s="665"/>
      <c r="CW33" s="665"/>
      <c r="CX33" s="665"/>
      <c r="CY33" s="666"/>
      <c r="CZ33" s="646">
        <v>42.6</v>
      </c>
      <c r="DA33" s="677"/>
      <c r="DB33" s="677"/>
      <c r="DC33" s="679"/>
      <c r="DD33" s="650">
        <v>5996432</v>
      </c>
      <c r="DE33" s="665"/>
      <c r="DF33" s="665"/>
      <c r="DG33" s="665"/>
      <c r="DH33" s="665"/>
      <c r="DI33" s="665"/>
      <c r="DJ33" s="665"/>
      <c r="DK33" s="666"/>
      <c r="DL33" s="650">
        <v>4548027</v>
      </c>
      <c r="DM33" s="665"/>
      <c r="DN33" s="665"/>
      <c r="DO33" s="665"/>
      <c r="DP33" s="665"/>
      <c r="DQ33" s="665"/>
      <c r="DR33" s="665"/>
      <c r="DS33" s="665"/>
      <c r="DT33" s="665"/>
      <c r="DU33" s="665"/>
      <c r="DV33" s="666"/>
      <c r="DW33" s="646">
        <v>43</v>
      </c>
      <c r="DX33" s="677"/>
      <c r="DY33" s="677"/>
      <c r="DZ33" s="677"/>
      <c r="EA33" s="677"/>
      <c r="EB33" s="677"/>
      <c r="EC33" s="678"/>
    </row>
    <row r="34" spans="2:133" ht="11.25" customHeight="1" x14ac:dyDescent="0.15">
      <c r="B34" s="638" t="s">
        <v>320</v>
      </c>
      <c r="C34" s="639"/>
      <c r="D34" s="639"/>
      <c r="E34" s="639"/>
      <c r="F34" s="639"/>
      <c r="G34" s="639"/>
      <c r="H34" s="639"/>
      <c r="I34" s="639"/>
      <c r="J34" s="639"/>
      <c r="K34" s="639"/>
      <c r="L34" s="639"/>
      <c r="M34" s="639"/>
      <c r="N34" s="639"/>
      <c r="O34" s="639"/>
      <c r="P34" s="639"/>
      <c r="Q34" s="640"/>
      <c r="R34" s="641">
        <v>270053</v>
      </c>
      <c r="S34" s="642"/>
      <c r="T34" s="642"/>
      <c r="U34" s="642"/>
      <c r="V34" s="642"/>
      <c r="W34" s="642"/>
      <c r="X34" s="642"/>
      <c r="Y34" s="643"/>
      <c r="Z34" s="644">
        <v>1.5</v>
      </c>
      <c r="AA34" s="644"/>
      <c r="AB34" s="644"/>
      <c r="AC34" s="644"/>
      <c r="AD34" s="645">
        <v>30733</v>
      </c>
      <c r="AE34" s="645"/>
      <c r="AF34" s="645"/>
      <c r="AG34" s="645"/>
      <c r="AH34" s="645"/>
      <c r="AI34" s="645"/>
      <c r="AJ34" s="645"/>
      <c r="AK34" s="645"/>
      <c r="AL34" s="646">
        <v>0.3</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2414117</v>
      </c>
      <c r="CS34" s="642"/>
      <c r="CT34" s="642"/>
      <c r="CU34" s="642"/>
      <c r="CV34" s="642"/>
      <c r="CW34" s="642"/>
      <c r="CX34" s="642"/>
      <c r="CY34" s="643"/>
      <c r="CZ34" s="646">
        <v>14</v>
      </c>
      <c r="DA34" s="677"/>
      <c r="DB34" s="677"/>
      <c r="DC34" s="679"/>
      <c r="DD34" s="650">
        <v>2014416</v>
      </c>
      <c r="DE34" s="642"/>
      <c r="DF34" s="642"/>
      <c r="DG34" s="642"/>
      <c r="DH34" s="642"/>
      <c r="DI34" s="642"/>
      <c r="DJ34" s="642"/>
      <c r="DK34" s="643"/>
      <c r="DL34" s="650">
        <v>1710979</v>
      </c>
      <c r="DM34" s="642"/>
      <c r="DN34" s="642"/>
      <c r="DO34" s="642"/>
      <c r="DP34" s="642"/>
      <c r="DQ34" s="642"/>
      <c r="DR34" s="642"/>
      <c r="DS34" s="642"/>
      <c r="DT34" s="642"/>
      <c r="DU34" s="642"/>
      <c r="DV34" s="643"/>
      <c r="DW34" s="646">
        <v>16.2</v>
      </c>
      <c r="DX34" s="677"/>
      <c r="DY34" s="677"/>
      <c r="DZ34" s="677"/>
      <c r="EA34" s="677"/>
      <c r="EB34" s="677"/>
      <c r="EC34" s="678"/>
    </row>
    <row r="35" spans="2:133" ht="11.25" customHeight="1" x14ac:dyDescent="0.15">
      <c r="B35" s="638" t="s">
        <v>324</v>
      </c>
      <c r="C35" s="639"/>
      <c r="D35" s="639"/>
      <c r="E35" s="639"/>
      <c r="F35" s="639"/>
      <c r="G35" s="639"/>
      <c r="H35" s="639"/>
      <c r="I35" s="639"/>
      <c r="J35" s="639"/>
      <c r="K35" s="639"/>
      <c r="L35" s="639"/>
      <c r="M35" s="639"/>
      <c r="N35" s="639"/>
      <c r="O35" s="639"/>
      <c r="P35" s="639"/>
      <c r="Q35" s="640"/>
      <c r="R35" s="641">
        <v>1913800</v>
      </c>
      <c r="S35" s="642"/>
      <c r="T35" s="642"/>
      <c r="U35" s="642"/>
      <c r="V35" s="642"/>
      <c r="W35" s="642"/>
      <c r="X35" s="642"/>
      <c r="Y35" s="643"/>
      <c r="Z35" s="644">
        <v>10.5</v>
      </c>
      <c r="AA35" s="644"/>
      <c r="AB35" s="644"/>
      <c r="AC35" s="644"/>
      <c r="AD35" s="645" t="s">
        <v>128</v>
      </c>
      <c r="AE35" s="645"/>
      <c r="AF35" s="645"/>
      <c r="AG35" s="645"/>
      <c r="AH35" s="645"/>
      <c r="AI35" s="645"/>
      <c r="AJ35" s="645"/>
      <c r="AK35" s="645"/>
      <c r="AL35" s="646" t="s">
        <v>128</v>
      </c>
      <c r="AM35" s="647"/>
      <c r="AN35" s="647"/>
      <c r="AO35" s="648"/>
      <c r="AP35" s="234"/>
      <c r="AQ35" s="714" t="s">
        <v>325</v>
      </c>
      <c r="AR35" s="715"/>
      <c r="AS35" s="715"/>
      <c r="AT35" s="715"/>
      <c r="AU35" s="715"/>
      <c r="AV35" s="715"/>
      <c r="AW35" s="715"/>
      <c r="AX35" s="715"/>
      <c r="AY35" s="716"/>
      <c r="AZ35" s="630">
        <v>2029495</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32920</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60651</v>
      </c>
      <c r="CS35" s="665"/>
      <c r="CT35" s="665"/>
      <c r="CU35" s="665"/>
      <c r="CV35" s="665"/>
      <c r="CW35" s="665"/>
      <c r="CX35" s="665"/>
      <c r="CY35" s="666"/>
      <c r="CZ35" s="646">
        <v>0.4</v>
      </c>
      <c r="DA35" s="677"/>
      <c r="DB35" s="677"/>
      <c r="DC35" s="679"/>
      <c r="DD35" s="650">
        <v>42763</v>
      </c>
      <c r="DE35" s="665"/>
      <c r="DF35" s="665"/>
      <c r="DG35" s="665"/>
      <c r="DH35" s="665"/>
      <c r="DI35" s="665"/>
      <c r="DJ35" s="665"/>
      <c r="DK35" s="666"/>
      <c r="DL35" s="650">
        <v>42699</v>
      </c>
      <c r="DM35" s="665"/>
      <c r="DN35" s="665"/>
      <c r="DO35" s="665"/>
      <c r="DP35" s="665"/>
      <c r="DQ35" s="665"/>
      <c r="DR35" s="665"/>
      <c r="DS35" s="665"/>
      <c r="DT35" s="665"/>
      <c r="DU35" s="665"/>
      <c r="DV35" s="666"/>
      <c r="DW35" s="646">
        <v>0.4</v>
      </c>
      <c r="DX35" s="677"/>
      <c r="DY35" s="677"/>
      <c r="DZ35" s="677"/>
      <c r="EA35" s="677"/>
      <c r="EB35" s="677"/>
      <c r="EC35" s="678"/>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185</v>
      </c>
      <c r="AA36" s="644"/>
      <c r="AB36" s="644"/>
      <c r="AC36" s="644"/>
      <c r="AD36" s="645" t="s">
        <v>128</v>
      </c>
      <c r="AE36" s="645"/>
      <c r="AF36" s="645"/>
      <c r="AG36" s="645"/>
      <c r="AH36" s="645"/>
      <c r="AI36" s="645"/>
      <c r="AJ36" s="645"/>
      <c r="AK36" s="645"/>
      <c r="AL36" s="646" t="s">
        <v>185</v>
      </c>
      <c r="AM36" s="647"/>
      <c r="AN36" s="647"/>
      <c r="AO36" s="648"/>
      <c r="AQ36" s="718" t="s">
        <v>329</v>
      </c>
      <c r="AR36" s="719"/>
      <c r="AS36" s="719"/>
      <c r="AT36" s="719"/>
      <c r="AU36" s="719"/>
      <c r="AV36" s="719"/>
      <c r="AW36" s="719"/>
      <c r="AX36" s="719"/>
      <c r="AY36" s="720"/>
      <c r="AZ36" s="641">
        <v>760064</v>
      </c>
      <c r="BA36" s="642"/>
      <c r="BB36" s="642"/>
      <c r="BC36" s="642"/>
      <c r="BD36" s="665"/>
      <c r="BE36" s="665"/>
      <c r="BF36" s="700"/>
      <c r="BG36" s="656" t="s">
        <v>330</v>
      </c>
      <c r="BH36" s="657"/>
      <c r="BI36" s="657"/>
      <c r="BJ36" s="657"/>
      <c r="BK36" s="657"/>
      <c r="BL36" s="657"/>
      <c r="BM36" s="657"/>
      <c r="BN36" s="657"/>
      <c r="BO36" s="657"/>
      <c r="BP36" s="657"/>
      <c r="BQ36" s="657"/>
      <c r="BR36" s="657"/>
      <c r="BS36" s="657"/>
      <c r="BT36" s="657"/>
      <c r="BU36" s="658"/>
      <c r="BV36" s="641">
        <v>32920</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2654381</v>
      </c>
      <c r="CS36" s="642"/>
      <c r="CT36" s="642"/>
      <c r="CU36" s="642"/>
      <c r="CV36" s="642"/>
      <c r="CW36" s="642"/>
      <c r="CX36" s="642"/>
      <c r="CY36" s="643"/>
      <c r="CZ36" s="646">
        <v>15.4</v>
      </c>
      <c r="DA36" s="677"/>
      <c r="DB36" s="677"/>
      <c r="DC36" s="679"/>
      <c r="DD36" s="650">
        <v>2075426</v>
      </c>
      <c r="DE36" s="642"/>
      <c r="DF36" s="642"/>
      <c r="DG36" s="642"/>
      <c r="DH36" s="642"/>
      <c r="DI36" s="642"/>
      <c r="DJ36" s="642"/>
      <c r="DK36" s="643"/>
      <c r="DL36" s="650">
        <v>1910614</v>
      </c>
      <c r="DM36" s="642"/>
      <c r="DN36" s="642"/>
      <c r="DO36" s="642"/>
      <c r="DP36" s="642"/>
      <c r="DQ36" s="642"/>
      <c r="DR36" s="642"/>
      <c r="DS36" s="642"/>
      <c r="DT36" s="642"/>
      <c r="DU36" s="642"/>
      <c r="DV36" s="643"/>
      <c r="DW36" s="646">
        <v>18.100000000000001</v>
      </c>
      <c r="DX36" s="677"/>
      <c r="DY36" s="677"/>
      <c r="DZ36" s="677"/>
      <c r="EA36" s="677"/>
      <c r="EB36" s="677"/>
      <c r="EC36" s="678"/>
    </row>
    <row r="37" spans="2:133" ht="11.25" customHeight="1" x14ac:dyDescent="0.15">
      <c r="B37" s="638" t="s">
        <v>332</v>
      </c>
      <c r="C37" s="639"/>
      <c r="D37" s="639"/>
      <c r="E37" s="639"/>
      <c r="F37" s="639"/>
      <c r="G37" s="639"/>
      <c r="H37" s="639"/>
      <c r="I37" s="639"/>
      <c r="J37" s="639"/>
      <c r="K37" s="639"/>
      <c r="L37" s="639"/>
      <c r="M37" s="639"/>
      <c r="N37" s="639"/>
      <c r="O37" s="639"/>
      <c r="P37" s="639"/>
      <c r="Q37" s="640"/>
      <c r="R37" s="641">
        <v>531500</v>
      </c>
      <c r="S37" s="642"/>
      <c r="T37" s="642"/>
      <c r="U37" s="642"/>
      <c r="V37" s="642"/>
      <c r="W37" s="642"/>
      <c r="X37" s="642"/>
      <c r="Y37" s="643"/>
      <c r="Z37" s="644">
        <v>2.9</v>
      </c>
      <c r="AA37" s="644"/>
      <c r="AB37" s="644"/>
      <c r="AC37" s="644"/>
      <c r="AD37" s="645" t="s">
        <v>128</v>
      </c>
      <c r="AE37" s="645"/>
      <c r="AF37" s="645"/>
      <c r="AG37" s="645"/>
      <c r="AH37" s="645"/>
      <c r="AI37" s="645"/>
      <c r="AJ37" s="645"/>
      <c r="AK37" s="645"/>
      <c r="AL37" s="646" t="s">
        <v>128</v>
      </c>
      <c r="AM37" s="647"/>
      <c r="AN37" s="647"/>
      <c r="AO37" s="648"/>
      <c r="AQ37" s="718" t="s">
        <v>333</v>
      </c>
      <c r="AR37" s="719"/>
      <c r="AS37" s="719"/>
      <c r="AT37" s="719"/>
      <c r="AU37" s="719"/>
      <c r="AV37" s="719"/>
      <c r="AW37" s="719"/>
      <c r="AX37" s="719"/>
      <c r="AY37" s="720"/>
      <c r="AZ37" s="641">
        <v>48904</v>
      </c>
      <c r="BA37" s="642"/>
      <c r="BB37" s="642"/>
      <c r="BC37" s="642"/>
      <c r="BD37" s="665"/>
      <c r="BE37" s="665"/>
      <c r="BF37" s="700"/>
      <c r="BG37" s="656" t="s">
        <v>334</v>
      </c>
      <c r="BH37" s="657"/>
      <c r="BI37" s="657"/>
      <c r="BJ37" s="657"/>
      <c r="BK37" s="657"/>
      <c r="BL37" s="657"/>
      <c r="BM37" s="657"/>
      <c r="BN37" s="657"/>
      <c r="BO37" s="657"/>
      <c r="BP37" s="657"/>
      <c r="BQ37" s="657"/>
      <c r="BR37" s="657"/>
      <c r="BS37" s="657"/>
      <c r="BT37" s="657"/>
      <c r="BU37" s="658"/>
      <c r="BV37" s="641">
        <v>5333</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1159500</v>
      </c>
      <c r="CS37" s="665"/>
      <c r="CT37" s="665"/>
      <c r="CU37" s="665"/>
      <c r="CV37" s="665"/>
      <c r="CW37" s="665"/>
      <c r="CX37" s="665"/>
      <c r="CY37" s="666"/>
      <c r="CZ37" s="646">
        <v>6.7</v>
      </c>
      <c r="DA37" s="677"/>
      <c r="DB37" s="677"/>
      <c r="DC37" s="679"/>
      <c r="DD37" s="650">
        <v>1093200</v>
      </c>
      <c r="DE37" s="665"/>
      <c r="DF37" s="665"/>
      <c r="DG37" s="665"/>
      <c r="DH37" s="665"/>
      <c r="DI37" s="665"/>
      <c r="DJ37" s="665"/>
      <c r="DK37" s="666"/>
      <c r="DL37" s="650">
        <v>1093200</v>
      </c>
      <c r="DM37" s="665"/>
      <c r="DN37" s="665"/>
      <c r="DO37" s="665"/>
      <c r="DP37" s="665"/>
      <c r="DQ37" s="665"/>
      <c r="DR37" s="665"/>
      <c r="DS37" s="665"/>
      <c r="DT37" s="665"/>
      <c r="DU37" s="665"/>
      <c r="DV37" s="666"/>
      <c r="DW37" s="646">
        <v>10.3</v>
      </c>
      <c r="DX37" s="677"/>
      <c r="DY37" s="677"/>
      <c r="DZ37" s="677"/>
      <c r="EA37" s="677"/>
      <c r="EB37" s="677"/>
      <c r="EC37" s="678"/>
    </row>
    <row r="38" spans="2:133" ht="11.25" customHeight="1" x14ac:dyDescent="0.15">
      <c r="B38" s="686" t="s">
        <v>336</v>
      </c>
      <c r="C38" s="687"/>
      <c r="D38" s="687"/>
      <c r="E38" s="687"/>
      <c r="F38" s="687"/>
      <c r="G38" s="687"/>
      <c r="H38" s="687"/>
      <c r="I38" s="687"/>
      <c r="J38" s="687"/>
      <c r="K38" s="687"/>
      <c r="L38" s="687"/>
      <c r="M38" s="687"/>
      <c r="N38" s="687"/>
      <c r="O38" s="687"/>
      <c r="P38" s="687"/>
      <c r="Q38" s="688"/>
      <c r="R38" s="721">
        <v>18292046</v>
      </c>
      <c r="S38" s="722"/>
      <c r="T38" s="722"/>
      <c r="U38" s="722"/>
      <c r="V38" s="722"/>
      <c r="W38" s="722"/>
      <c r="X38" s="722"/>
      <c r="Y38" s="723"/>
      <c r="Z38" s="724">
        <v>100</v>
      </c>
      <c r="AA38" s="724"/>
      <c r="AB38" s="724"/>
      <c r="AC38" s="724"/>
      <c r="AD38" s="725">
        <v>10053281</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48155</v>
      </c>
      <c r="BA38" s="642"/>
      <c r="BB38" s="642"/>
      <c r="BC38" s="642"/>
      <c r="BD38" s="665"/>
      <c r="BE38" s="665"/>
      <c r="BF38" s="700"/>
      <c r="BG38" s="656" t="s">
        <v>338</v>
      </c>
      <c r="BH38" s="657"/>
      <c r="BI38" s="657"/>
      <c r="BJ38" s="657"/>
      <c r="BK38" s="657"/>
      <c r="BL38" s="657"/>
      <c r="BM38" s="657"/>
      <c r="BN38" s="657"/>
      <c r="BO38" s="657"/>
      <c r="BP38" s="657"/>
      <c r="BQ38" s="657"/>
      <c r="BR38" s="657"/>
      <c r="BS38" s="657"/>
      <c r="BT38" s="657"/>
      <c r="BU38" s="658"/>
      <c r="BV38" s="641">
        <v>8642</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1981340</v>
      </c>
      <c r="CS38" s="642"/>
      <c r="CT38" s="642"/>
      <c r="CU38" s="642"/>
      <c r="CV38" s="642"/>
      <c r="CW38" s="642"/>
      <c r="CX38" s="642"/>
      <c r="CY38" s="643"/>
      <c r="CZ38" s="646">
        <v>11.5</v>
      </c>
      <c r="DA38" s="677"/>
      <c r="DB38" s="677"/>
      <c r="DC38" s="679"/>
      <c r="DD38" s="650">
        <v>1683093</v>
      </c>
      <c r="DE38" s="642"/>
      <c r="DF38" s="642"/>
      <c r="DG38" s="642"/>
      <c r="DH38" s="642"/>
      <c r="DI38" s="642"/>
      <c r="DJ38" s="642"/>
      <c r="DK38" s="643"/>
      <c r="DL38" s="650">
        <v>883735</v>
      </c>
      <c r="DM38" s="642"/>
      <c r="DN38" s="642"/>
      <c r="DO38" s="642"/>
      <c r="DP38" s="642"/>
      <c r="DQ38" s="642"/>
      <c r="DR38" s="642"/>
      <c r="DS38" s="642"/>
      <c r="DT38" s="642"/>
      <c r="DU38" s="642"/>
      <c r="DV38" s="643"/>
      <c r="DW38" s="646">
        <v>8.3000000000000007</v>
      </c>
      <c r="DX38" s="677"/>
      <c r="DY38" s="677"/>
      <c r="DZ38" s="677"/>
      <c r="EA38" s="677"/>
      <c r="EB38" s="677"/>
      <c r="EC38" s="678"/>
    </row>
    <row r="39" spans="2:133" ht="11.25" customHeight="1" x14ac:dyDescent="0.15">
      <c r="AQ39" s="718" t="s">
        <v>340</v>
      </c>
      <c r="AR39" s="719"/>
      <c r="AS39" s="719"/>
      <c r="AT39" s="719"/>
      <c r="AU39" s="719"/>
      <c r="AV39" s="719"/>
      <c r="AW39" s="719"/>
      <c r="AX39" s="719"/>
      <c r="AY39" s="720"/>
      <c r="AZ39" s="641">
        <v>43409</v>
      </c>
      <c r="BA39" s="642"/>
      <c r="BB39" s="642"/>
      <c r="BC39" s="642"/>
      <c r="BD39" s="665"/>
      <c r="BE39" s="665"/>
      <c r="BF39" s="700"/>
      <c r="BG39" s="732" t="s">
        <v>341</v>
      </c>
      <c r="BH39" s="733"/>
      <c r="BI39" s="733"/>
      <c r="BJ39" s="733"/>
      <c r="BK39" s="733"/>
      <c r="BL39" s="235"/>
      <c r="BM39" s="657" t="s">
        <v>342</v>
      </c>
      <c r="BN39" s="657"/>
      <c r="BO39" s="657"/>
      <c r="BP39" s="657"/>
      <c r="BQ39" s="657"/>
      <c r="BR39" s="657"/>
      <c r="BS39" s="657"/>
      <c r="BT39" s="657"/>
      <c r="BU39" s="658"/>
      <c r="BV39" s="641">
        <v>86</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142624</v>
      </c>
      <c r="CS39" s="665"/>
      <c r="CT39" s="665"/>
      <c r="CU39" s="665"/>
      <c r="CV39" s="665"/>
      <c r="CW39" s="665"/>
      <c r="CX39" s="665"/>
      <c r="CY39" s="666"/>
      <c r="CZ39" s="646">
        <v>0.8</v>
      </c>
      <c r="DA39" s="677"/>
      <c r="DB39" s="677"/>
      <c r="DC39" s="679"/>
      <c r="DD39" s="650">
        <v>142001</v>
      </c>
      <c r="DE39" s="665"/>
      <c r="DF39" s="665"/>
      <c r="DG39" s="665"/>
      <c r="DH39" s="665"/>
      <c r="DI39" s="665"/>
      <c r="DJ39" s="665"/>
      <c r="DK39" s="666"/>
      <c r="DL39" s="650" t="s">
        <v>128</v>
      </c>
      <c r="DM39" s="665"/>
      <c r="DN39" s="665"/>
      <c r="DO39" s="665"/>
      <c r="DP39" s="665"/>
      <c r="DQ39" s="665"/>
      <c r="DR39" s="665"/>
      <c r="DS39" s="665"/>
      <c r="DT39" s="665"/>
      <c r="DU39" s="665"/>
      <c r="DV39" s="666"/>
      <c r="DW39" s="646" t="s">
        <v>128</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372384</v>
      </c>
      <c r="BA40" s="642"/>
      <c r="BB40" s="642"/>
      <c r="BC40" s="642"/>
      <c r="BD40" s="665"/>
      <c r="BE40" s="665"/>
      <c r="BF40" s="700"/>
      <c r="BG40" s="732"/>
      <c r="BH40" s="733"/>
      <c r="BI40" s="733"/>
      <c r="BJ40" s="733"/>
      <c r="BK40" s="733"/>
      <c r="BL40" s="235"/>
      <c r="BM40" s="657" t="s">
        <v>345</v>
      </c>
      <c r="BN40" s="657"/>
      <c r="BO40" s="657"/>
      <c r="BP40" s="657"/>
      <c r="BQ40" s="657"/>
      <c r="BR40" s="657"/>
      <c r="BS40" s="657"/>
      <c r="BT40" s="657"/>
      <c r="BU40" s="658"/>
      <c r="BV40" s="641" t="s">
        <v>128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78733</v>
      </c>
      <c r="CS40" s="642"/>
      <c r="CT40" s="642"/>
      <c r="CU40" s="642"/>
      <c r="CV40" s="642"/>
      <c r="CW40" s="642"/>
      <c r="CX40" s="642"/>
      <c r="CY40" s="643"/>
      <c r="CZ40" s="646">
        <v>0.5</v>
      </c>
      <c r="DA40" s="677"/>
      <c r="DB40" s="677"/>
      <c r="DC40" s="679"/>
      <c r="DD40" s="650">
        <v>38733</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v>756579</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v>375</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128</v>
      </c>
      <c r="CS41" s="665"/>
      <c r="CT41" s="665"/>
      <c r="CU41" s="665"/>
      <c r="CV41" s="665"/>
      <c r="CW41" s="665"/>
      <c r="CX41" s="665"/>
      <c r="CY41" s="666"/>
      <c r="CZ41" s="646" t="s">
        <v>128</v>
      </c>
      <c r="DA41" s="677"/>
      <c r="DB41" s="677"/>
      <c r="DC41" s="679"/>
      <c r="DD41" s="650" t="s">
        <v>128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2832666</v>
      </c>
      <c r="CS42" s="642"/>
      <c r="CT42" s="642"/>
      <c r="CU42" s="642"/>
      <c r="CV42" s="642"/>
      <c r="CW42" s="642"/>
      <c r="CX42" s="642"/>
      <c r="CY42" s="643"/>
      <c r="CZ42" s="646">
        <v>16.399999999999999</v>
      </c>
      <c r="DA42" s="647"/>
      <c r="DB42" s="647"/>
      <c r="DC42" s="742"/>
      <c r="DD42" s="650">
        <v>415034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32438</v>
      </c>
      <c r="CS43" s="665"/>
      <c r="CT43" s="665"/>
      <c r="CU43" s="665"/>
      <c r="CV43" s="665"/>
      <c r="CW43" s="665"/>
      <c r="CX43" s="665"/>
      <c r="CY43" s="666"/>
      <c r="CZ43" s="646">
        <v>0.2</v>
      </c>
      <c r="DA43" s="677"/>
      <c r="DB43" s="677"/>
      <c r="DC43" s="679"/>
      <c r="DD43" s="650">
        <v>32438</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2446300</v>
      </c>
      <c r="CS44" s="642"/>
      <c r="CT44" s="642"/>
      <c r="CU44" s="642"/>
      <c r="CV44" s="642"/>
      <c r="CW44" s="642"/>
      <c r="CX44" s="642"/>
      <c r="CY44" s="643"/>
      <c r="CZ44" s="646">
        <v>14.2</v>
      </c>
      <c r="DA44" s="647"/>
      <c r="DB44" s="647"/>
      <c r="DC44" s="742"/>
      <c r="DD44" s="650">
        <v>306541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1973228</v>
      </c>
      <c r="CS45" s="665"/>
      <c r="CT45" s="665"/>
      <c r="CU45" s="665"/>
      <c r="CV45" s="665"/>
      <c r="CW45" s="665"/>
      <c r="CX45" s="665"/>
      <c r="CY45" s="666"/>
      <c r="CZ45" s="646">
        <v>11.5</v>
      </c>
      <c r="DA45" s="677"/>
      <c r="DB45" s="677"/>
      <c r="DC45" s="679"/>
      <c r="DD45" s="650">
        <v>76440</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447862</v>
      </c>
      <c r="CS46" s="642"/>
      <c r="CT46" s="642"/>
      <c r="CU46" s="642"/>
      <c r="CV46" s="642"/>
      <c r="CW46" s="642"/>
      <c r="CX46" s="642"/>
      <c r="CY46" s="643"/>
      <c r="CZ46" s="646">
        <v>2.6</v>
      </c>
      <c r="DA46" s="647"/>
      <c r="DB46" s="647"/>
      <c r="DC46" s="742"/>
      <c r="DD46" s="650">
        <v>209691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386366</v>
      </c>
      <c r="CS47" s="665"/>
      <c r="CT47" s="665"/>
      <c r="CU47" s="665"/>
      <c r="CV47" s="665"/>
      <c r="CW47" s="665"/>
      <c r="CX47" s="665"/>
      <c r="CY47" s="666"/>
      <c r="CZ47" s="646">
        <v>2.2000000000000002</v>
      </c>
      <c r="DA47" s="677"/>
      <c r="DB47" s="677"/>
      <c r="DC47" s="679"/>
      <c r="DD47" s="650">
        <v>108493</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17224034</v>
      </c>
      <c r="CS49" s="711"/>
      <c r="CT49" s="711"/>
      <c r="CU49" s="711"/>
      <c r="CV49" s="711"/>
      <c r="CW49" s="711"/>
      <c r="CX49" s="711"/>
      <c r="CY49" s="743"/>
      <c r="CZ49" s="726">
        <v>100</v>
      </c>
      <c r="DA49" s="744"/>
      <c r="DB49" s="744"/>
      <c r="DC49" s="745"/>
      <c r="DD49" s="746">
        <v>11361571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FrLugwCdBm9gqX8HOWrMkDYx3fNv21IviROizL0iP9CZmMUp2Ok9dQpdJKSRmgTvI8HSQmBpg94UE6BJ3KaDqw==" saltValue="d61EEVm1g1TjDPZz5mQoe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18292</v>
      </c>
      <c r="R7" s="777"/>
      <c r="S7" s="777"/>
      <c r="T7" s="777"/>
      <c r="U7" s="777"/>
      <c r="V7" s="777">
        <v>17224</v>
      </c>
      <c r="W7" s="777"/>
      <c r="X7" s="777"/>
      <c r="Y7" s="777"/>
      <c r="Z7" s="777"/>
      <c r="AA7" s="777">
        <v>1068</v>
      </c>
      <c r="AB7" s="777"/>
      <c r="AC7" s="777"/>
      <c r="AD7" s="777"/>
      <c r="AE7" s="778"/>
      <c r="AF7" s="779">
        <v>596</v>
      </c>
      <c r="AG7" s="780"/>
      <c r="AH7" s="780"/>
      <c r="AI7" s="780"/>
      <c r="AJ7" s="781"/>
      <c r="AK7" s="816">
        <v>78</v>
      </c>
      <c r="AL7" s="817"/>
      <c r="AM7" s="817"/>
      <c r="AN7" s="817"/>
      <c r="AO7" s="817"/>
      <c r="AP7" s="817">
        <v>22687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594</v>
      </c>
      <c r="BT7" s="821"/>
      <c r="BU7" s="821"/>
      <c r="BV7" s="821"/>
      <c r="BW7" s="821"/>
      <c r="BX7" s="821"/>
      <c r="BY7" s="821"/>
      <c r="BZ7" s="821"/>
      <c r="CA7" s="821"/>
      <c r="CB7" s="821"/>
      <c r="CC7" s="821"/>
      <c r="CD7" s="821"/>
      <c r="CE7" s="821"/>
      <c r="CF7" s="821"/>
      <c r="CG7" s="822"/>
      <c r="CH7" s="813">
        <v>-7</v>
      </c>
      <c r="CI7" s="814"/>
      <c r="CJ7" s="814"/>
      <c r="CK7" s="814"/>
      <c r="CL7" s="815"/>
      <c r="CM7" s="813">
        <v>332</v>
      </c>
      <c r="CN7" s="814"/>
      <c r="CO7" s="814"/>
      <c r="CP7" s="814"/>
      <c r="CQ7" s="815"/>
      <c r="CR7" s="813">
        <v>123</v>
      </c>
      <c r="CS7" s="814"/>
      <c r="CT7" s="814"/>
      <c r="CU7" s="814"/>
      <c r="CV7" s="815"/>
      <c r="CW7" s="813" t="s">
        <v>592</v>
      </c>
      <c r="CX7" s="814"/>
      <c r="CY7" s="814"/>
      <c r="CZ7" s="814"/>
      <c r="DA7" s="815"/>
      <c r="DB7" s="813" t="s">
        <v>592</v>
      </c>
      <c r="DC7" s="814"/>
      <c r="DD7" s="814"/>
      <c r="DE7" s="814"/>
      <c r="DF7" s="815"/>
      <c r="DG7" s="813" t="s">
        <v>592</v>
      </c>
      <c r="DH7" s="814"/>
      <c r="DI7" s="814"/>
      <c r="DJ7" s="814"/>
      <c r="DK7" s="815"/>
      <c r="DL7" s="813" t="s">
        <v>592</v>
      </c>
      <c r="DM7" s="814"/>
      <c r="DN7" s="814"/>
      <c r="DO7" s="814"/>
      <c r="DP7" s="815"/>
      <c r="DQ7" s="813" t="s">
        <v>592</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595</v>
      </c>
      <c r="BT8" s="811"/>
      <c r="BU8" s="811"/>
      <c r="BV8" s="811"/>
      <c r="BW8" s="811"/>
      <c r="BX8" s="811"/>
      <c r="BY8" s="811"/>
      <c r="BZ8" s="811"/>
      <c r="CA8" s="811"/>
      <c r="CB8" s="811"/>
      <c r="CC8" s="811"/>
      <c r="CD8" s="811"/>
      <c r="CE8" s="811"/>
      <c r="CF8" s="811"/>
      <c r="CG8" s="812"/>
      <c r="CH8" s="823">
        <v>2</v>
      </c>
      <c r="CI8" s="824"/>
      <c r="CJ8" s="824"/>
      <c r="CK8" s="824"/>
      <c r="CL8" s="825"/>
      <c r="CM8" s="823">
        <v>72</v>
      </c>
      <c r="CN8" s="824"/>
      <c r="CO8" s="824"/>
      <c r="CP8" s="824"/>
      <c r="CQ8" s="825"/>
      <c r="CR8" s="823">
        <v>20</v>
      </c>
      <c r="CS8" s="824"/>
      <c r="CT8" s="824"/>
      <c r="CU8" s="824"/>
      <c r="CV8" s="825"/>
      <c r="CW8" s="823" t="s">
        <v>592</v>
      </c>
      <c r="CX8" s="824"/>
      <c r="CY8" s="824"/>
      <c r="CZ8" s="824"/>
      <c r="DA8" s="825"/>
      <c r="DB8" s="823" t="s">
        <v>592</v>
      </c>
      <c r="DC8" s="824"/>
      <c r="DD8" s="824"/>
      <c r="DE8" s="824"/>
      <c r="DF8" s="825"/>
      <c r="DG8" s="823" t="s">
        <v>592</v>
      </c>
      <c r="DH8" s="824"/>
      <c r="DI8" s="824"/>
      <c r="DJ8" s="824"/>
      <c r="DK8" s="825"/>
      <c r="DL8" s="823" t="s">
        <v>592</v>
      </c>
      <c r="DM8" s="824"/>
      <c r="DN8" s="824"/>
      <c r="DO8" s="824"/>
      <c r="DP8" s="825"/>
      <c r="DQ8" s="823" t="s">
        <v>592</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596</v>
      </c>
      <c r="BT9" s="811"/>
      <c r="BU9" s="811"/>
      <c r="BV9" s="811"/>
      <c r="BW9" s="811"/>
      <c r="BX9" s="811"/>
      <c r="BY9" s="811"/>
      <c r="BZ9" s="811"/>
      <c r="CA9" s="811"/>
      <c r="CB9" s="811"/>
      <c r="CC9" s="811"/>
      <c r="CD9" s="811"/>
      <c r="CE9" s="811"/>
      <c r="CF9" s="811"/>
      <c r="CG9" s="812"/>
      <c r="CH9" s="823">
        <v>0</v>
      </c>
      <c r="CI9" s="824"/>
      <c r="CJ9" s="824"/>
      <c r="CK9" s="824"/>
      <c r="CL9" s="825"/>
      <c r="CM9" s="823">
        <v>60</v>
      </c>
      <c r="CN9" s="824"/>
      <c r="CO9" s="824"/>
      <c r="CP9" s="824"/>
      <c r="CQ9" s="825"/>
      <c r="CR9" s="823">
        <v>13</v>
      </c>
      <c r="CS9" s="824"/>
      <c r="CT9" s="824"/>
      <c r="CU9" s="824"/>
      <c r="CV9" s="825"/>
      <c r="CW9" s="823" t="s">
        <v>592</v>
      </c>
      <c r="CX9" s="824"/>
      <c r="CY9" s="824"/>
      <c r="CZ9" s="824"/>
      <c r="DA9" s="825"/>
      <c r="DB9" s="823" t="s">
        <v>592</v>
      </c>
      <c r="DC9" s="824"/>
      <c r="DD9" s="824"/>
      <c r="DE9" s="824"/>
      <c r="DF9" s="825"/>
      <c r="DG9" s="823" t="s">
        <v>592</v>
      </c>
      <c r="DH9" s="824"/>
      <c r="DI9" s="824"/>
      <c r="DJ9" s="824"/>
      <c r="DK9" s="825"/>
      <c r="DL9" s="823" t="s">
        <v>592</v>
      </c>
      <c r="DM9" s="824"/>
      <c r="DN9" s="824"/>
      <c r="DO9" s="824"/>
      <c r="DP9" s="825"/>
      <c r="DQ9" s="823" t="s">
        <v>592</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18292</v>
      </c>
      <c r="R23" s="836"/>
      <c r="S23" s="836"/>
      <c r="T23" s="836"/>
      <c r="U23" s="836"/>
      <c r="V23" s="836">
        <v>17224</v>
      </c>
      <c r="W23" s="836"/>
      <c r="X23" s="836"/>
      <c r="Y23" s="836"/>
      <c r="Z23" s="836"/>
      <c r="AA23" s="836">
        <v>1068</v>
      </c>
      <c r="AB23" s="836"/>
      <c r="AC23" s="836"/>
      <c r="AD23" s="836"/>
      <c r="AE23" s="837"/>
      <c r="AF23" s="838">
        <v>596</v>
      </c>
      <c r="AG23" s="836"/>
      <c r="AH23" s="836"/>
      <c r="AI23" s="836"/>
      <c r="AJ23" s="839"/>
      <c r="AK23" s="840"/>
      <c r="AL23" s="841"/>
      <c r="AM23" s="841"/>
      <c r="AN23" s="841"/>
      <c r="AO23" s="841"/>
      <c r="AP23" s="836">
        <v>22687</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4688</v>
      </c>
      <c r="R28" s="865"/>
      <c r="S28" s="865"/>
      <c r="T28" s="865"/>
      <c r="U28" s="865"/>
      <c r="V28" s="865">
        <v>4655</v>
      </c>
      <c r="W28" s="865"/>
      <c r="X28" s="865"/>
      <c r="Y28" s="865"/>
      <c r="Z28" s="865"/>
      <c r="AA28" s="865">
        <v>33</v>
      </c>
      <c r="AB28" s="865"/>
      <c r="AC28" s="865"/>
      <c r="AD28" s="865"/>
      <c r="AE28" s="866"/>
      <c r="AF28" s="867">
        <v>33</v>
      </c>
      <c r="AG28" s="865"/>
      <c r="AH28" s="865"/>
      <c r="AI28" s="865"/>
      <c r="AJ28" s="868"/>
      <c r="AK28" s="869">
        <v>372</v>
      </c>
      <c r="AL28" s="860"/>
      <c r="AM28" s="860"/>
      <c r="AN28" s="860"/>
      <c r="AO28" s="860"/>
      <c r="AP28" s="860" t="s">
        <v>592</v>
      </c>
      <c r="AQ28" s="860"/>
      <c r="AR28" s="860"/>
      <c r="AS28" s="860"/>
      <c r="AT28" s="860"/>
      <c r="AU28" s="860" t="s">
        <v>592</v>
      </c>
      <c r="AV28" s="860"/>
      <c r="AW28" s="860"/>
      <c r="AX28" s="860"/>
      <c r="AY28" s="860"/>
      <c r="AZ28" s="861" t="s">
        <v>592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41</v>
      </c>
      <c r="R29" s="801"/>
      <c r="S29" s="801"/>
      <c r="T29" s="801"/>
      <c r="U29" s="801"/>
      <c r="V29" s="801">
        <v>41</v>
      </c>
      <c r="W29" s="801"/>
      <c r="X29" s="801"/>
      <c r="Y29" s="801"/>
      <c r="Z29" s="801"/>
      <c r="AA29" s="801" t="s">
        <v>592</v>
      </c>
      <c r="AB29" s="801"/>
      <c r="AC29" s="801"/>
      <c r="AD29" s="801"/>
      <c r="AE29" s="802"/>
      <c r="AF29" s="803" t="s">
        <v>399</v>
      </c>
      <c r="AG29" s="804"/>
      <c r="AH29" s="804"/>
      <c r="AI29" s="804"/>
      <c r="AJ29" s="805"/>
      <c r="AK29" s="872">
        <v>0</v>
      </c>
      <c r="AL29" s="873"/>
      <c r="AM29" s="873"/>
      <c r="AN29" s="873"/>
      <c r="AO29" s="873"/>
      <c r="AP29" s="873" t="s">
        <v>592</v>
      </c>
      <c r="AQ29" s="873"/>
      <c r="AR29" s="873"/>
      <c r="AS29" s="873"/>
      <c r="AT29" s="873"/>
      <c r="AU29" s="873" t="s">
        <v>592</v>
      </c>
      <c r="AV29" s="873"/>
      <c r="AW29" s="873"/>
      <c r="AX29" s="873"/>
      <c r="AY29" s="873"/>
      <c r="AZ29" s="874" t="s">
        <v>592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4308</v>
      </c>
      <c r="R30" s="801"/>
      <c r="S30" s="801"/>
      <c r="T30" s="801"/>
      <c r="U30" s="801"/>
      <c r="V30" s="801">
        <v>4188</v>
      </c>
      <c r="W30" s="801"/>
      <c r="X30" s="801"/>
      <c r="Y30" s="801"/>
      <c r="Z30" s="801"/>
      <c r="AA30" s="801">
        <v>120</v>
      </c>
      <c r="AB30" s="801"/>
      <c r="AC30" s="801"/>
      <c r="AD30" s="801"/>
      <c r="AE30" s="802"/>
      <c r="AF30" s="803">
        <v>120</v>
      </c>
      <c r="AG30" s="804"/>
      <c r="AH30" s="804"/>
      <c r="AI30" s="804"/>
      <c r="AJ30" s="805"/>
      <c r="AK30" s="872">
        <v>613</v>
      </c>
      <c r="AL30" s="873"/>
      <c r="AM30" s="873"/>
      <c r="AN30" s="873"/>
      <c r="AO30" s="873"/>
      <c r="AP30" s="873" t="s">
        <v>592</v>
      </c>
      <c r="AQ30" s="873"/>
      <c r="AR30" s="873"/>
      <c r="AS30" s="873"/>
      <c r="AT30" s="873"/>
      <c r="AU30" s="873" t="s">
        <v>592</v>
      </c>
      <c r="AV30" s="873"/>
      <c r="AW30" s="873"/>
      <c r="AX30" s="873"/>
      <c r="AY30" s="873"/>
      <c r="AZ30" s="874" t="s">
        <v>592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489</v>
      </c>
      <c r="R31" s="801"/>
      <c r="S31" s="801"/>
      <c r="T31" s="801"/>
      <c r="U31" s="801"/>
      <c r="V31" s="801">
        <v>471</v>
      </c>
      <c r="W31" s="801"/>
      <c r="X31" s="801"/>
      <c r="Y31" s="801"/>
      <c r="Z31" s="801"/>
      <c r="AA31" s="801">
        <v>18</v>
      </c>
      <c r="AB31" s="801"/>
      <c r="AC31" s="801"/>
      <c r="AD31" s="801"/>
      <c r="AE31" s="802"/>
      <c r="AF31" s="803">
        <v>18</v>
      </c>
      <c r="AG31" s="804"/>
      <c r="AH31" s="804"/>
      <c r="AI31" s="804"/>
      <c r="AJ31" s="805"/>
      <c r="AK31" s="872">
        <v>153</v>
      </c>
      <c r="AL31" s="873"/>
      <c r="AM31" s="873"/>
      <c r="AN31" s="873"/>
      <c r="AO31" s="873"/>
      <c r="AP31" s="873" t="s">
        <v>592</v>
      </c>
      <c r="AQ31" s="873"/>
      <c r="AR31" s="873"/>
      <c r="AS31" s="873"/>
      <c r="AT31" s="873"/>
      <c r="AU31" s="873" t="s">
        <v>592</v>
      </c>
      <c r="AV31" s="873"/>
      <c r="AW31" s="873"/>
      <c r="AX31" s="873"/>
      <c r="AY31" s="873"/>
      <c r="AZ31" s="874" t="s">
        <v>592</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1042</v>
      </c>
      <c r="R32" s="801"/>
      <c r="S32" s="801"/>
      <c r="T32" s="801"/>
      <c r="U32" s="801"/>
      <c r="V32" s="801">
        <v>28</v>
      </c>
      <c r="W32" s="801"/>
      <c r="X32" s="801"/>
      <c r="Y32" s="801"/>
      <c r="Z32" s="801"/>
      <c r="AA32" s="801">
        <v>1014</v>
      </c>
      <c r="AB32" s="801"/>
      <c r="AC32" s="801"/>
      <c r="AD32" s="801"/>
      <c r="AE32" s="802"/>
      <c r="AF32" s="803">
        <v>1014</v>
      </c>
      <c r="AG32" s="804"/>
      <c r="AH32" s="804"/>
      <c r="AI32" s="804"/>
      <c r="AJ32" s="805"/>
      <c r="AK32" s="872">
        <v>48</v>
      </c>
      <c r="AL32" s="873"/>
      <c r="AM32" s="873"/>
      <c r="AN32" s="873"/>
      <c r="AO32" s="873"/>
      <c r="AP32" s="873">
        <v>3767</v>
      </c>
      <c r="AQ32" s="873"/>
      <c r="AR32" s="873"/>
      <c r="AS32" s="873"/>
      <c r="AT32" s="873"/>
      <c r="AU32" s="873">
        <v>692</v>
      </c>
      <c r="AV32" s="873"/>
      <c r="AW32" s="873"/>
      <c r="AX32" s="873"/>
      <c r="AY32" s="873"/>
      <c r="AZ32" s="874" t="s">
        <v>593</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404</v>
      </c>
      <c r="C33" s="798"/>
      <c r="D33" s="798"/>
      <c r="E33" s="798"/>
      <c r="F33" s="798"/>
      <c r="G33" s="798"/>
      <c r="H33" s="798"/>
      <c r="I33" s="798"/>
      <c r="J33" s="798"/>
      <c r="K33" s="798"/>
      <c r="L33" s="798"/>
      <c r="M33" s="798"/>
      <c r="N33" s="798"/>
      <c r="O33" s="798"/>
      <c r="P33" s="799"/>
      <c r="Q33" s="800">
        <v>96</v>
      </c>
      <c r="R33" s="801"/>
      <c r="S33" s="801"/>
      <c r="T33" s="801"/>
      <c r="U33" s="801"/>
      <c r="V33" s="801">
        <v>94</v>
      </c>
      <c r="W33" s="801"/>
      <c r="X33" s="801"/>
      <c r="Y33" s="801"/>
      <c r="Z33" s="801"/>
      <c r="AA33" s="801">
        <v>2</v>
      </c>
      <c r="AB33" s="801"/>
      <c r="AC33" s="801"/>
      <c r="AD33" s="801"/>
      <c r="AE33" s="802"/>
      <c r="AF33" s="803">
        <v>0</v>
      </c>
      <c r="AG33" s="804"/>
      <c r="AH33" s="804"/>
      <c r="AI33" s="804"/>
      <c r="AJ33" s="805"/>
      <c r="AK33" s="872">
        <v>47</v>
      </c>
      <c r="AL33" s="873"/>
      <c r="AM33" s="873"/>
      <c r="AN33" s="873"/>
      <c r="AO33" s="873"/>
      <c r="AP33" s="873">
        <v>352</v>
      </c>
      <c r="AQ33" s="873"/>
      <c r="AR33" s="873"/>
      <c r="AS33" s="873"/>
      <c r="AT33" s="873"/>
      <c r="AU33" s="873">
        <v>176</v>
      </c>
      <c r="AV33" s="873"/>
      <c r="AW33" s="873"/>
      <c r="AX33" s="873"/>
      <c r="AY33" s="873"/>
      <c r="AZ33" s="874" t="s">
        <v>593</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406</v>
      </c>
      <c r="C34" s="798"/>
      <c r="D34" s="798"/>
      <c r="E34" s="798"/>
      <c r="F34" s="798"/>
      <c r="G34" s="798"/>
      <c r="H34" s="798"/>
      <c r="I34" s="798"/>
      <c r="J34" s="798"/>
      <c r="K34" s="798"/>
      <c r="L34" s="798"/>
      <c r="M34" s="798"/>
      <c r="N34" s="798"/>
      <c r="O34" s="798"/>
      <c r="P34" s="799"/>
      <c r="Q34" s="800">
        <v>4</v>
      </c>
      <c r="R34" s="801"/>
      <c r="S34" s="801"/>
      <c r="T34" s="801"/>
      <c r="U34" s="801"/>
      <c r="V34" s="801">
        <v>4</v>
      </c>
      <c r="W34" s="801"/>
      <c r="X34" s="801"/>
      <c r="Y34" s="801"/>
      <c r="Z34" s="801"/>
      <c r="AA34" s="801" t="s">
        <v>593</v>
      </c>
      <c r="AB34" s="801"/>
      <c r="AC34" s="801"/>
      <c r="AD34" s="801"/>
      <c r="AE34" s="802"/>
      <c r="AF34" s="803" t="s">
        <v>407</v>
      </c>
      <c r="AG34" s="804"/>
      <c r="AH34" s="804"/>
      <c r="AI34" s="804"/>
      <c r="AJ34" s="805"/>
      <c r="AK34" s="872">
        <v>2</v>
      </c>
      <c r="AL34" s="873"/>
      <c r="AM34" s="873"/>
      <c r="AN34" s="873"/>
      <c r="AO34" s="873"/>
      <c r="AP34" s="873">
        <v>8</v>
      </c>
      <c r="AQ34" s="873"/>
      <c r="AR34" s="873"/>
      <c r="AS34" s="873"/>
      <c r="AT34" s="873"/>
      <c r="AU34" s="873">
        <v>4</v>
      </c>
      <c r="AV34" s="873"/>
      <c r="AW34" s="873"/>
      <c r="AX34" s="873"/>
      <c r="AY34" s="873"/>
      <c r="AZ34" s="874" t="s">
        <v>593</v>
      </c>
      <c r="BA34" s="874"/>
      <c r="BB34" s="874"/>
      <c r="BC34" s="874"/>
      <c r="BD34" s="874"/>
      <c r="BE34" s="870" t="s">
        <v>405</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408</v>
      </c>
      <c r="C35" s="798"/>
      <c r="D35" s="798"/>
      <c r="E35" s="798"/>
      <c r="F35" s="798"/>
      <c r="G35" s="798"/>
      <c r="H35" s="798"/>
      <c r="I35" s="798"/>
      <c r="J35" s="798"/>
      <c r="K35" s="798"/>
      <c r="L35" s="798"/>
      <c r="M35" s="798"/>
      <c r="N35" s="798"/>
      <c r="O35" s="798"/>
      <c r="P35" s="799"/>
      <c r="Q35" s="800">
        <v>11</v>
      </c>
      <c r="R35" s="801"/>
      <c r="S35" s="801"/>
      <c r="T35" s="801"/>
      <c r="U35" s="801"/>
      <c r="V35" s="801">
        <v>10</v>
      </c>
      <c r="W35" s="801"/>
      <c r="X35" s="801"/>
      <c r="Y35" s="801"/>
      <c r="Z35" s="801"/>
      <c r="AA35" s="801">
        <v>1</v>
      </c>
      <c r="AB35" s="801"/>
      <c r="AC35" s="801"/>
      <c r="AD35" s="801"/>
      <c r="AE35" s="802"/>
      <c r="AF35" s="803">
        <v>1</v>
      </c>
      <c r="AG35" s="804"/>
      <c r="AH35" s="804"/>
      <c r="AI35" s="804"/>
      <c r="AJ35" s="805"/>
      <c r="AK35" s="872" t="s">
        <v>593</v>
      </c>
      <c r="AL35" s="873"/>
      <c r="AM35" s="873"/>
      <c r="AN35" s="873"/>
      <c r="AO35" s="873"/>
      <c r="AP35" s="873" t="s">
        <v>593</v>
      </c>
      <c r="AQ35" s="873"/>
      <c r="AR35" s="873"/>
      <c r="AS35" s="873"/>
      <c r="AT35" s="873"/>
      <c r="AU35" s="873" t="s">
        <v>593</v>
      </c>
      <c r="AV35" s="873"/>
      <c r="AW35" s="873"/>
      <c r="AX35" s="873"/>
      <c r="AY35" s="873"/>
      <c r="AZ35" s="874" t="s">
        <v>593</v>
      </c>
      <c r="BA35" s="874"/>
      <c r="BB35" s="874"/>
      <c r="BC35" s="874"/>
      <c r="BD35" s="874"/>
      <c r="BE35" s="870" t="s">
        <v>405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409</v>
      </c>
      <c r="C36" s="798"/>
      <c r="D36" s="798"/>
      <c r="E36" s="798"/>
      <c r="F36" s="798"/>
      <c r="G36" s="798"/>
      <c r="H36" s="798"/>
      <c r="I36" s="798"/>
      <c r="J36" s="798"/>
      <c r="K36" s="798"/>
      <c r="L36" s="798"/>
      <c r="M36" s="798"/>
      <c r="N36" s="798"/>
      <c r="O36" s="798"/>
      <c r="P36" s="799"/>
      <c r="Q36" s="800">
        <v>1282</v>
      </c>
      <c r="R36" s="801"/>
      <c r="S36" s="801"/>
      <c r="T36" s="801"/>
      <c r="U36" s="801"/>
      <c r="V36" s="801">
        <v>1282</v>
      </c>
      <c r="W36" s="801"/>
      <c r="X36" s="801"/>
      <c r="Y36" s="801"/>
      <c r="Z36" s="801"/>
      <c r="AA36" s="801" t="s">
        <v>593</v>
      </c>
      <c r="AB36" s="801"/>
      <c r="AC36" s="801"/>
      <c r="AD36" s="801"/>
      <c r="AE36" s="802"/>
      <c r="AF36" s="803" t="s">
        <v>407</v>
      </c>
      <c r="AG36" s="804"/>
      <c r="AH36" s="804"/>
      <c r="AI36" s="804"/>
      <c r="AJ36" s="805"/>
      <c r="AK36" s="872">
        <v>632</v>
      </c>
      <c r="AL36" s="873"/>
      <c r="AM36" s="873"/>
      <c r="AN36" s="873"/>
      <c r="AO36" s="873"/>
      <c r="AP36" s="873">
        <v>5581</v>
      </c>
      <c r="AQ36" s="873"/>
      <c r="AR36" s="873"/>
      <c r="AS36" s="873"/>
      <c r="AT36" s="873"/>
      <c r="AU36" s="873">
        <v>5166</v>
      </c>
      <c r="AV36" s="873"/>
      <c r="AW36" s="873"/>
      <c r="AX36" s="873"/>
      <c r="AY36" s="873"/>
      <c r="AZ36" s="874" t="s">
        <v>593</v>
      </c>
      <c r="BA36" s="874"/>
      <c r="BB36" s="874"/>
      <c r="BC36" s="874"/>
      <c r="BD36" s="874"/>
      <c r="BE36" s="870" t="s">
        <v>405</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410</v>
      </c>
      <c r="C37" s="798"/>
      <c r="D37" s="798"/>
      <c r="E37" s="798"/>
      <c r="F37" s="798"/>
      <c r="G37" s="798"/>
      <c r="H37" s="798"/>
      <c r="I37" s="798"/>
      <c r="J37" s="798"/>
      <c r="K37" s="798"/>
      <c r="L37" s="798"/>
      <c r="M37" s="798"/>
      <c r="N37" s="798"/>
      <c r="O37" s="798"/>
      <c r="P37" s="799"/>
      <c r="Q37" s="800">
        <v>58</v>
      </c>
      <c r="R37" s="801"/>
      <c r="S37" s="801"/>
      <c r="T37" s="801"/>
      <c r="U37" s="801"/>
      <c r="V37" s="801">
        <v>58</v>
      </c>
      <c r="W37" s="801"/>
      <c r="X37" s="801"/>
      <c r="Y37" s="801"/>
      <c r="Z37" s="801"/>
      <c r="AA37" s="801" t="s">
        <v>593</v>
      </c>
      <c r="AB37" s="801"/>
      <c r="AC37" s="801"/>
      <c r="AD37" s="801"/>
      <c r="AE37" s="802"/>
      <c r="AF37" s="803" t="s">
        <v>407</v>
      </c>
      <c r="AG37" s="804"/>
      <c r="AH37" s="804"/>
      <c r="AI37" s="804"/>
      <c r="AJ37" s="805"/>
      <c r="AK37" s="872">
        <v>46</v>
      </c>
      <c r="AL37" s="873"/>
      <c r="AM37" s="873"/>
      <c r="AN37" s="873"/>
      <c r="AO37" s="873"/>
      <c r="AP37" s="873">
        <v>243</v>
      </c>
      <c r="AQ37" s="873"/>
      <c r="AR37" s="873"/>
      <c r="AS37" s="873"/>
      <c r="AT37" s="873"/>
      <c r="AU37" s="873">
        <v>243</v>
      </c>
      <c r="AV37" s="873"/>
      <c r="AW37" s="873"/>
      <c r="AX37" s="873"/>
      <c r="AY37" s="873"/>
      <c r="AZ37" s="874" t="s">
        <v>593</v>
      </c>
      <c r="BA37" s="874"/>
      <c r="BB37" s="874"/>
      <c r="BC37" s="874"/>
      <c r="BD37" s="874"/>
      <c r="BE37" s="870" t="s">
        <v>411</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412</v>
      </c>
      <c r="C38" s="798"/>
      <c r="D38" s="798"/>
      <c r="E38" s="798"/>
      <c r="F38" s="798"/>
      <c r="G38" s="798"/>
      <c r="H38" s="798"/>
      <c r="I38" s="798"/>
      <c r="J38" s="798"/>
      <c r="K38" s="798"/>
      <c r="L38" s="798"/>
      <c r="M38" s="798"/>
      <c r="N38" s="798"/>
      <c r="O38" s="798"/>
      <c r="P38" s="799"/>
      <c r="Q38" s="800">
        <v>94</v>
      </c>
      <c r="R38" s="801"/>
      <c r="S38" s="801"/>
      <c r="T38" s="801"/>
      <c r="U38" s="801"/>
      <c r="V38" s="801">
        <v>94</v>
      </c>
      <c r="W38" s="801"/>
      <c r="X38" s="801"/>
      <c r="Y38" s="801"/>
      <c r="Z38" s="801"/>
      <c r="AA38" s="801">
        <v>0</v>
      </c>
      <c r="AB38" s="801"/>
      <c r="AC38" s="801"/>
      <c r="AD38" s="801"/>
      <c r="AE38" s="802"/>
      <c r="AF38" s="803">
        <v>0</v>
      </c>
      <c r="AG38" s="804"/>
      <c r="AH38" s="804"/>
      <c r="AI38" s="804"/>
      <c r="AJ38" s="805"/>
      <c r="AK38" s="872">
        <v>64</v>
      </c>
      <c r="AL38" s="873"/>
      <c r="AM38" s="873"/>
      <c r="AN38" s="873"/>
      <c r="AO38" s="873"/>
      <c r="AP38" s="873">
        <v>429</v>
      </c>
      <c r="AQ38" s="873"/>
      <c r="AR38" s="873"/>
      <c r="AS38" s="873"/>
      <c r="AT38" s="873"/>
      <c r="AU38" s="873">
        <v>429</v>
      </c>
      <c r="AV38" s="873"/>
      <c r="AW38" s="873"/>
      <c r="AX38" s="873"/>
      <c r="AY38" s="873"/>
      <c r="AZ38" s="874" t="s">
        <v>593</v>
      </c>
      <c r="BA38" s="874"/>
      <c r="BB38" s="874"/>
      <c r="BC38" s="874"/>
      <c r="BD38" s="874"/>
      <c r="BE38" s="870" t="s">
        <v>405</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413</v>
      </c>
      <c r="C39" s="798"/>
      <c r="D39" s="798"/>
      <c r="E39" s="798"/>
      <c r="F39" s="798"/>
      <c r="G39" s="798"/>
      <c r="H39" s="798"/>
      <c r="I39" s="798"/>
      <c r="J39" s="798"/>
      <c r="K39" s="798"/>
      <c r="L39" s="798"/>
      <c r="M39" s="798"/>
      <c r="N39" s="798"/>
      <c r="O39" s="798"/>
      <c r="P39" s="799"/>
      <c r="Q39" s="800">
        <v>32</v>
      </c>
      <c r="R39" s="801"/>
      <c r="S39" s="801"/>
      <c r="T39" s="801"/>
      <c r="U39" s="801"/>
      <c r="V39" s="801">
        <v>32</v>
      </c>
      <c r="W39" s="801"/>
      <c r="X39" s="801"/>
      <c r="Y39" s="801"/>
      <c r="Z39" s="801"/>
      <c r="AA39" s="801" t="s">
        <v>593</v>
      </c>
      <c r="AB39" s="801"/>
      <c r="AC39" s="801"/>
      <c r="AD39" s="801"/>
      <c r="AE39" s="802"/>
      <c r="AF39" s="803" t="s">
        <v>407</v>
      </c>
      <c r="AG39" s="804"/>
      <c r="AH39" s="804"/>
      <c r="AI39" s="804"/>
      <c r="AJ39" s="805"/>
      <c r="AK39" s="872">
        <v>18</v>
      </c>
      <c r="AL39" s="873"/>
      <c r="AM39" s="873"/>
      <c r="AN39" s="873"/>
      <c r="AO39" s="873"/>
      <c r="AP39" s="873">
        <v>71</v>
      </c>
      <c r="AQ39" s="873"/>
      <c r="AR39" s="873"/>
      <c r="AS39" s="873"/>
      <c r="AT39" s="873"/>
      <c r="AU39" s="873">
        <v>71</v>
      </c>
      <c r="AV39" s="873"/>
      <c r="AW39" s="873"/>
      <c r="AX39" s="873"/>
      <c r="AY39" s="873"/>
      <c r="AZ39" s="874" t="s">
        <v>593</v>
      </c>
      <c r="BA39" s="874"/>
      <c r="BB39" s="874"/>
      <c r="BC39" s="874"/>
      <c r="BD39" s="874"/>
      <c r="BE39" s="870" t="s">
        <v>411</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t="s">
        <v>414</v>
      </c>
      <c r="C40" s="798"/>
      <c r="D40" s="798"/>
      <c r="E40" s="798"/>
      <c r="F40" s="798"/>
      <c r="G40" s="798"/>
      <c r="H40" s="798"/>
      <c r="I40" s="798"/>
      <c r="J40" s="798"/>
      <c r="K40" s="798"/>
      <c r="L40" s="798"/>
      <c r="M40" s="798"/>
      <c r="N40" s="798"/>
      <c r="O40" s="798"/>
      <c r="P40" s="799"/>
      <c r="Q40" s="800">
        <v>74</v>
      </c>
      <c r="R40" s="801"/>
      <c r="S40" s="801"/>
      <c r="T40" s="801"/>
      <c r="U40" s="801"/>
      <c r="V40" s="801">
        <v>67</v>
      </c>
      <c r="W40" s="801"/>
      <c r="X40" s="801"/>
      <c r="Y40" s="801"/>
      <c r="Z40" s="801"/>
      <c r="AA40" s="801">
        <v>7</v>
      </c>
      <c r="AB40" s="801"/>
      <c r="AC40" s="801"/>
      <c r="AD40" s="801"/>
      <c r="AE40" s="802"/>
      <c r="AF40" s="803">
        <v>7</v>
      </c>
      <c r="AG40" s="804"/>
      <c r="AH40" s="804"/>
      <c r="AI40" s="804"/>
      <c r="AJ40" s="805"/>
      <c r="AK40" s="872">
        <v>43</v>
      </c>
      <c r="AL40" s="873"/>
      <c r="AM40" s="873"/>
      <c r="AN40" s="873"/>
      <c r="AO40" s="873"/>
      <c r="AP40" s="873" t="s">
        <v>593</v>
      </c>
      <c r="AQ40" s="873"/>
      <c r="AR40" s="873"/>
      <c r="AS40" s="873"/>
      <c r="AT40" s="873"/>
      <c r="AU40" s="873" t="s">
        <v>593</v>
      </c>
      <c r="AV40" s="873"/>
      <c r="AW40" s="873"/>
      <c r="AX40" s="873"/>
      <c r="AY40" s="873"/>
      <c r="AZ40" s="874" t="s">
        <v>593</v>
      </c>
      <c r="BA40" s="874"/>
      <c r="BB40" s="874"/>
      <c r="BC40" s="874"/>
      <c r="BD40" s="874"/>
      <c r="BE40" s="870" t="s">
        <v>405</v>
      </c>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1194</v>
      </c>
      <c r="AG63" s="884"/>
      <c r="AH63" s="884"/>
      <c r="AI63" s="884"/>
      <c r="AJ63" s="885"/>
      <c r="AK63" s="886"/>
      <c r="AL63" s="881"/>
      <c r="AM63" s="881"/>
      <c r="AN63" s="881"/>
      <c r="AO63" s="881"/>
      <c r="AP63" s="884">
        <v>10451</v>
      </c>
      <c r="AQ63" s="884"/>
      <c r="AR63" s="884"/>
      <c r="AS63" s="884"/>
      <c r="AT63" s="884"/>
      <c r="AU63" s="884">
        <v>6782</v>
      </c>
      <c r="AV63" s="884"/>
      <c r="AW63" s="884"/>
      <c r="AX63" s="884"/>
      <c r="AY63" s="884"/>
      <c r="AZ63" s="888"/>
      <c r="BA63" s="888"/>
      <c r="BB63" s="888"/>
      <c r="BC63" s="888"/>
      <c r="BD63" s="888"/>
      <c r="BE63" s="889"/>
      <c r="BF63" s="889"/>
      <c r="BG63" s="889"/>
      <c r="BH63" s="889"/>
      <c r="BI63" s="890"/>
      <c r="BJ63" s="891" t="s">
        <v>399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418</v>
      </c>
      <c r="B66" s="783"/>
      <c r="C66" s="783"/>
      <c r="D66" s="783"/>
      <c r="E66" s="783"/>
      <c r="F66" s="783"/>
      <c r="G66" s="783"/>
      <c r="H66" s="783"/>
      <c r="I66" s="783"/>
      <c r="J66" s="783"/>
      <c r="K66" s="783"/>
      <c r="L66" s="783"/>
      <c r="M66" s="783"/>
      <c r="N66" s="783"/>
      <c r="O66" s="783"/>
      <c r="P66" s="784"/>
      <c r="Q66" s="759" t="s">
        <v>419</v>
      </c>
      <c r="R66" s="760"/>
      <c r="S66" s="760"/>
      <c r="T66" s="760"/>
      <c r="U66" s="761"/>
      <c r="V66" s="759" t="s">
        <v>420</v>
      </c>
      <c r="W66" s="760"/>
      <c r="X66" s="760"/>
      <c r="Y66" s="760"/>
      <c r="Z66" s="761"/>
      <c r="AA66" s="759" t="s">
        <v>391</v>
      </c>
      <c r="AB66" s="760"/>
      <c r="AC66" s="760"/>
      <c r="AD66" s="760"/>
      <c r="AE66" s="761"/>
      <c r="AF66" s="894" t="s">
        <v>392</v>
      </c>
      <c r="AG66" s="855"/>
      <c r="AH66" s="855"/>
      <c r="AI66" s="855"/>
      <c r="AJ66" s="895"/>
      <c r="AK66" s="759" t="s">
        <v>421</v>
      </c>
      <c r="AL66" s="783"/>
      <c r="AM66" s="783"/>
      <c r="AN66" s="783"/>
      <c r="AO66" s="784"/>
      <c r="AP66" s="759" t="s">
        <v>422</v>
      </c>
      <c r="AQ66" s="760"/>
      <c r="AR66" s="760"/>
      <c r="AS66" s="760"/>
      <c r="AT66" s="761"/>
      <c r="AU66" s="759" t="s">
        <v>423</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597</v>
      </c>
      <c r="C68" s="912"/>
      <c r="D68" s="912"/>
      <c r="E68" s="912"/>
      <c r="F68" s="912"/>
      <c r="G68" s="912"/>
      <c r="H68" s="912"/>
      <c r="I68" s="912"/>
      <c r="J68" s="912"/>
      <c r="K68" s="912"/>
      <c r="L68" s="912"/>
      <c r="M68" s="912"/>
      <c r="N68" s="912"/>
      <c r="O68" s="912"/>
      <c r="P68" s="913"/>
      <c r="Q68" s="914">
        <v>488</v>
      </c>
      <c r="R68" s="908"/>
      <c r="S68" s="908"/>
      <c r="T68" s="908"/>
      <c r="U68" s="908"/>
      <c r="V68" s="908">
        <v>414</v>
      </c>
      <c r="W68" s="908"/>
      <c r="X68" s="908"/>
      <c r="Y68" s="908"/>
      <c r="Z68" s="908"/>
      <c r="AA68" s="908">
        <v>74</v>
      </c>
      <c r="AB68" s="908"/>
      <c r="AC68" s="908"/>
      <c r="AD68" s="908"/>
      <c r="AE68" s="908"/>
      <c r="AF68" s="908">
        <v>74</v>
      </c>
      <c r="AG68" s="908"/>
      <c r="AH68" s="908"/>
      <c r="AI68" s="908"/>
      <c r="AJ68" s="908"/>
      <c r="AK68" s="908" t="s">
        <v>592</v>
      </c>
      <c r="AL68" s="908"/>
      <c r="AM68" s="908"/>
      <c r="AN68" s="908"/>
      <c r="AO68" s="908"/>
      <c r="AP68" s="908" t="s">
        <v>592</v>
      </c>
      <c r="AQ68" s="908"/>
      <c r="AR68" s="908"/>
      <c r="AS68" s="908"/>
      <c r="AT68" s="908"/>
      <c r="AU68" s="908" t="s">
        <v>592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598</v>
      </c>
      <c r="C69" s="916"/>
      <c r="D69" s="916"/>
      <c r="E69" s="916"/>
      <c r="F69" s="916"/>
      <c r="G69" s="916"/>
      <c r="H69" s="916"/>
      <c r="I69" s="916"/>
      <c r="J69" s="916"/>
      <c r="K69" s="916"/>
      <c r="L69" s="916"/>
      <c r="M69" s="916"/>
      <c r="N69" s="916"/>
      <c r="O69" s="916"/>
      <c r="P69" s="917"/>
      <c r="Q69" s="918">
        <v>78</v>
      </c>
      <c r="R69" s="873"/>
      <c r="S69" s="873"/>
      <c r="T69" s="873"/>
      <c r="U69" s="873"/>
      <c r="V69" s="873">
        <v>46</v>
      </c>
      <c r="W69" s="873"/>
      <c r="X69" s="873"/>
      <c r="Y69" s="873"/>
      <c r="Z69" s="873"/>
      <c r="AA69" s="873">
        <v>33</v>
      </c>
      <c r="AB69" s="873"/>
      <c r="AC69" s="873"/>
      <c r="AD69" s="873"/>
      <c r="AE69" s="873"/>
      <c r="AF69" s="873">
        <v>33</v>
      </c>
      <c r="AG69" s="873"/>
      <c r="AH69" s="873"/>
      <c r="AI69" s="873"/>
      <c r="AJ69" s="873"/>
      <c r="AK69" s="873" t="s">
        <v>592</v>
      </c>
      <c r="AL69" s="873"/>
      <c r="AM69" s="873"/>
      <c r="AN69" s="873"/>
      <c r="AO69" s="873"/>
      <c r="AP69" s="873" t="s">
        <v>592</v>
      </c>
      <c r="AQ69" s="873"/>
      <c r="AR69" s="873"/>
      <c r="AS69" s="873"/>
      <c r="AT69" s="873"/>
      <c r="AU69" s="873" t="s">
        <v>592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599</v>
      </c>
      <c r="C70" s="916"/>
      <c r="D70" s="916"/>
      <c r="E70" s="916"/>
      <c r="F70" s="916"/>
      <c r="G70" s="916"/>
      <c r="H70" s="916"/>
      <c r="I70" s="916"/>
      <c r="J70" s="916"/>
      <c r="K70" s="916"/>
      <c r="L70" s="916"/>
      <c r="M70" s="916"/>
      <c r="N70" s="916"/>
      <c r="O70" s="916"/>
      <c r="P70" s="917"/>
      <c r="Q70" s="918">
        <v>493</v>
      </c>
      <c r="R70" s="873"/>
      <c r="S70" s="873"/>
      <c r="T70" s="873"/>
      <c r="U70" s="873"/>
      <c r="V70" s="873">
        <v>417</v>
      </c>
      <c r="W70" s="873"/>
      <c r="X70" s="873"/>
      <c r="Y70" s="873"/>
      <c r="Z70" s="873"/>
      <c r="AA70" s="873">
        <v>77</v>
      </c>
      <c r="AB70" s="873"/>
      <c r="AC70" s="873"/>
      <c r="AD70" s="873"/>
      <c r="AE70" s="873"/>
      <c r="AF70" s="873">
        <v>77</v>
      </c>
      <c r="AG70" s="873"/>
      <c r="AH70" s="873"/>
      <c r="AI70" s="873"/>
      <c r="AJ70" s="873"/>
      <c r="AK70" s="873" t="s">
        <v>592</v>
      </c>
      <c r="AL70" s="873"/>
      <c r="AM70" s="873"/>
      <c r="AN70" s="873"/>
      <c r="AO70" s="873"/>
      <c r="AP70" s="873" t="s">
        <v>592</v>
      </c>
      <c r="AQ70" s="873"/>
      <c r="AR70" s="873"/>
      <c r="AS70" s="873"/>
      <c r="AT70" s="873"/>
      <c r="AU70" s="873" t="s">
        <v>592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600</v>
      </c>
      <c r="C71" s="916"/>
      <c r="D71" s="916"/>
      <c r="E71" s="916"/>
      <c r="F71" s="916"/>
      <c r="G71" s="916"/>
      <c r="H71" s="916"/>
      <c r="I71" s="916"/>
      <c r="J71" s="916"/>
      <c r="K71" s="916"/>
      <c r="L71" s="916"/>
      <c r="M71" s="916"/>
      <c r="N71" s="916"/>
      <c r="O71" s="916"/>
      <c r="P71" s="917"/>
      <c r="Q71" s="918">
        <v>630</v>
      </c>
      <c r="R71" s="873"/>
      <c r="S71" s="873"/>
      <c r="T71" s="873"/>
      <c r="U71" s="873"/>
      <c r="V71" s="873">
        <v>572</v>
      </c>
      <c r="W71" s="873"/>
      <c r="X71" s="873"/>
      <c r="Y71" s="873"/>
      <c r="Z71" s="873"/>
      <c r="AA71" s="873">
        <v>59</v>
      </c>
      <c r="AB71" s="873"/>
      <c r="AC71" s="873"/>
      <c r="AD71" s="873"/>
      <c r="AE71" s="873"/>
      <c r="AF71" s="873">
        <v>59</v>
      </c>
      <c r="AG71" s="873"/>
      <c r="AH71" s="873"/>
      <c r="AI71" s="873"/>
      <c r="AJ71" s="873"/>
      <c r="AK71" s="873" t="s">
        <v>592</v>
      </c>
      <c r="AL71" s="873"/>
      <c r="AM71" s="873"/>
      <c r="AN71" s="873"/>
      <c r="AO71" s="873"/>
      <c r="AP71" s="873" t="s">
        <v>592</v>
      </c>
      <c r="AQ71" s="873"/>
      <c r="AR71" s="873"/>
      <c r="AS71" s="873"/>
      <c r="AT71" s="873"/>
      <c r="AU71" s="873" t="s">
        <v>592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601</v>
      </c>
      <c r="C72" s="916"/>
      <c r="D72" s="916"/>
      <c r="E72" s="916"/>
      <c r="F72" s="916"/>
      <c r="G72" s="916"/>
      <c r="H72" s="916"/>
      <c r="I72" s="916"/>
      <c r="J72" s="916"/>
      <c r="K72" s="916"/>
      <c r="L72" s="916"/>
      <c r="M72" s="916"/>
      <c r="N72" s="916"/>
      <c r="O72" s="916"/>
      <c r="P72" s="917"/>
      <c r="Q72" s="918">
        <v>8926</v>
      </c>
      <c r="R72" s="873"/>
      <c r="S72" s="873"/>
      <c r="T72" s="873"/>
      <c r="U72" s="873"/>
      <c r="V72" s="873">
        <v>8384</v>
      </c>
      <c r="W72" s="873"/>
      <c r="X72" s="873"/>
      <c r="Y72" s="873"/>
      <c r="Z72" s="873"/>
      <c r="AA72" s="873">
        <v>541</v>
      </c>
      <c r="AB72" s="873"/>
      <c r="AC72" s="873"/>
      <c r="AD72" s="873"/>
      <c r="AE72" s="873"/>
      <c r="AF72" s="873">
        <v>541</v>
      </c>
      <c r="AG72" s="873"/>
      <c r="AH72" s="873"/>
      <c r="AI72" s="873"/>
      <c r="AJ72" s="873"/>
      <c r="AK72" s="873">
        <v>3000</v>
      </c>
      <c r="AL72" s="873"/>
      <c r="AM72" s="873"/>
      <c r="AN72" s="873"/>
      <c r="AO72" s="873"/>
      <c r="AP72" s="873" t="s">
        <v>592</v>
      </c>
      <c r="AQ72" s="873"/>
      <c r="AR72" s="873"/>
      <c r="AS72" s="873"/>
      <c r="AT72" s="873"/>
      <c r="AU72" s="873" t="s">
        <v>592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602</v>
      </c>
      <c r="C73" s="916"/>
      <c r="D73" s="916"/>
      <c r="E73" s="916"/>
      <c r="F73" s="916"/>
      <c r="G73" s="916"/>
      <c r="H73" s="916"/>
      <c r="I73" s="916"/>
      <c r="J73" s="916"/>
      <c r="K73" s="916"/>
      <c r="L73" s="916"/>
      <c r="M73" s="916"/>
      <c r="N73" s="916"/>
      <c r="O73" s="916"/>
      <c r="P73" s="917"/>
      <c r="Q73" s="918">
        <v>556</v>
      </c>
      <c r="R73" s="873"/>
      <c r="S73" s="873"/>
      <c r="T73" s="873"/>
      <c r="U73" s="873"/>
      <c r="V73" s="873">
        <v>554</v>
      </c>
      <c r="W73" s="873"/>
      <c r="X73" s="873"/>
      <c r="Y73" s="873"/>
      <c r="Z73" s="873"/>
      <c r="AA73" s="873">
        <v>2</v>
      </c>
      <c r="AB73" s="873"/>
      <c r="AC73" s="873"/>
      <c r="AD73" s="873"/>
      <c r="AE73" s="873"/>
      <c r="AF73" s="873">
        <v>2</v>
      </c>
      <c r="AG73" s="873"/>
      <c r="AH73" s="873"/>
      <c r="AI73" s="873"/>
      <c r="AJ73" s="873"/>
      <c r="AK73" s="873" t="s">
        <v>592</v>
      </c>
      <c r="AL73" s="873"/>
      <c r="AM73" s="873"/>
      <c r="AN73" s="873"/>
      <c r="AO73" s="873"/>
      <c r="AP73" s="873" t="s">
        <v>616</v>
      </c>
      <c r="AQ73" s="873"/>
      <c r="AR73" s="873"/>
      <c r="AS73" s="873"/>
      <c r="AT73" s="873"/>
      <c r="AU73" s="873" t="s">
        <v>592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603</v>
      </c>
      <c r="C74" s="916"/>
      <c r="D74" s="916"/>
      <c r="E74" s="916"/>
      <c r="F74" s="916"/>
      <c r="G74" s="916"/>
      <c r="H74" s="916"/>
      <c r="I74" s="916"/>
      <c r="J74" s="916"/>
      <c r="K74" s="916"/>
      <c r="L74" s="916"/>
      <c r="M74" s="916"/>
      <c r="N74" s="916"/>
      <c r="O74" s="916"/>
      <c r="P74" s="917"/>
      <c r="Q74" s="918">
        <v>38</v>
      </c>
      <c r="R74" s="873"/>
      <c r="S74" s="873"/>
      <c r="T74" s="873"/>
      <c r="U74" s="873"/>
      <c r="V74" s="873">
        <v>23</v>
      </c>
      <c r="W74" s="873"/>
      <c r="X74" s="873"/>
      <c r="Y74" s="873"/>
      <c r="Z74" s="873"/>
      <c r="AA74" s="873">
        <v>15</v>
      </c>
      <c r="AB74" s="873"/>
      <c r="AC74" s="873"/>
      <c r="AD74" s="873"/>
      <c r="AE74" s="873"/>
      <c r="AF74" s="873">
        <v>15</v>
      </c>
      <c r="AG74" s="873"/>
      <c r="AH74" s="873"/>
      <c r="AI74" s="873"/>
      <c r="AJ74" s="873"/>
      <c r="AK74" s="873" t="s">
        <v>592</v>
      </c>
      <c r="AL74" s="873"/>
      <c r="AM74" s="873"/>
      <c r="AN74" s="873"/>
      <c r="AO74" s="873"/>
      <c r="AP74" s="873" t="s">
        <v>592</v>
      </c>
      <c r="AQ74" s="873"/>
      <c r="AR74" s="873"/>
      <c r="AS74" s="873"/>
      <c r="AT74" s="873"/>
      <c r="AU74" s="873" t="s">
        <v>592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604</v>
      </c>
      <c r="C75" s="916"/>
      <c r="D75" s="916"/>
      <c r="E75" s="916"/>
      <c r="F75" s="916"/>
      <c r="G75" s="916"/>
      <c r="H75" s="916"/>
      <c r="I75" s="916"/>
      <c r="J75" s="916"/>
      <c r="K75" s="916"/>
      <c r="L75" s="916"/>
      <c r="M75" s="916"/>
      <c r="N75" s="916"/>
      <c r="O75" s="916"/>
      <c r="P75" s="917"/>
      <c r="Q75" s="921">
        <v>31</v>
      </c>
      <c r="R75" s="922"/>
      <c r="S75" s="922"/>
      <c r="T75" s="922"/>
      <c r="U75" s="872"/>
      <c r="V75" s="923">
        <v>22</v>
      </c>
      <c r="W75" s="922"/>
      <c r="X75" s="922"/>
      <c r="Y75" s="922"/>
      <c r="Z75" s="872"/>
      <c r="AA75" s="923">
        <v>8</v>
      </c>
      <c r="AB75" s="922"/>
      <c r="AC75" s="922"/>
      <c r="AD75" s="922"/>
      <c r="AE75" s="872"/>
      <c r="AF75" s="923">
        <v>8</v>
      </c>
      <c r="AG75" s="922"/>
      <c r="AH75" s="922"/>
      <c r="AI75" s="922"/>
      <c r="AJ75" s="872"/>
      <c r="AK75" s="923" t="s">
        <v>592</v>
      </c>
      <c r="AL75" s="922"/>
      <c r="AM75" s="922"/>
      <c r="AN75" s="922"/>
      <c r="AO75" s="872"/>
      <c r="AP75" s="923" t="s">
        <v>592</v>
      </c>
      <c r="AQ75" s="922"/>
      <c r="AR75" s="922"/>
      <c r="AS75" s="922"/>
      <c r="AT75" s="872"/>
      <c r="AU75" s="923" t="s">
        <v>592</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605</v>
      </c>
      <c r="C76" s="916"/>
      <c r="D76" s="916"/>
      <c r="E76" s="916"/>
      <c r="F76" s="916"/>
      <c r="G76" s="916"/>
      <c r="H76" s="916"/>
      <c r="I76" s="916"/>
      <c r="J76" s="916"/>
      <c r="K76" s="916"/>
      <c r="L76" s="916"/>
      <c r="M76" s="916"/>
      <c r="N76" s="916"/>
      <c r="O76" s="916"/>
      <c r="P76" s="917"/>
      <c r="Q76" s="921">
        <v>1</v>
      </c>
      <c r="R76" s="922"/>
      <c r="S76" s="922"/>
      <c r="T76" s="922"/>
      <c r="U76" s="872"/>
      <c r="V76" s="923">
        <v>0</v>
      </c>
      <c r="W76" s="922"/>
      <c r="X76" s="922"/>
      <c r="Y76" s="922"/>
      <c r="Z76" s="872"/>
      <c r="AA76" s="923">
        <v>0</v>
      </c>
      <c r="AB76" s="922"/>
      <c r="AC76" s="922"/>
      <c r="AD76" s="922"/>
      <c r="AE76" s="872"/>
      <c r="AF76" s="923">
        <v>0</v>
      </c>
      <c r="AG76" s="922"/>
      <c r="AH76" s="922"/>
      <c r="AI76" s="922"/>
      <c r="AJ76" s="872"/>
      <c r="AK76" s="923" t="s">
        <v>592</v>
      </c>
      <c r="AL76" s="922"/>
      <c r="AM76" s="922"/>
      <c r="AN76" s="922"/>
      <c r="AO76" s="872"/>
      <c r="AP76" s="923" t="s">
        <v>592</v>
      </c>
      <c r="AQ76" s="922"/>
      <c r="AR76" s="922"/>
      <c r="AS76" s="922"/>
      <c r="AT76" s="872"/>
      <c r="AU76" s="923" t="s">
        <v>592</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606</v>
      </c>
      <c r="C77" s="916"/>
      <c r="D77" s="916"/>
      <c r="E77" s="916"/>
      <c r="F77" s="916"/>
      <c r="G77" s="916"/>
      <c r="H77" s="916"/>
      <c r="I77" s="916"/>
      <c r="J77" s="916"/>
      <c r="K77" s="916"/>
      <c r="L77" s="916"/>
      <c r="M77" s="916"/>
      <c r="N77" s="916"/>
      <c r="O77" s="916"/>
      <c r="P77" s="917"/>
      <c r="Q77" s="921">
        <v>46</v>
      </c>
      <c r="R77" s="922"/>
      <c r="S77" s="922"/>
      <c r="T77" s="922"/>
      <c r="U77" s="872"/>
      <c r="V77" s="923">
        <v>46</v>
      </c>
      <c r="W77" s="922"/>
      <c r="X77" s="922"/>
      <c r="Y77" s="922"/>
      <c r="Z77" s="872"/>
      <c r="AA77" s="923">
        <v>0</v>
      </c>
      <c r="AB77" s="922"/>
      <c r="AC77" s="922"/>
      <c r="AD77" s="922"/>
      <c r="AE77" s="872"/>
      <c r="AF77" s="923">
        <v>0</v>
      </c>
      <c r="AG77" s="922"/>
      <c r="AH77" s="922"/>
      <c r="AI77" s="922"/>
      <c r="AJ77" s="872"/>
      <c r="AK77" s="923" t="s">
        <v>592</v>
      </c>
      <c r="AL77" s="922"/>
      <c r="AM77" s="922"/>
      <c r="AN77" s="922"/>
      <c r="AO77" s="872"/>
      <c r="AP77" s="923" t="s">
        <v>592</v>
      </c>
      <c r="AQ77" s="922"/>
      <c r="AR77" s="922"/>
      <c r="AS77" s="922"/>
      <c r="AT77" s="872"/>
      <c r="AU77" s="923" t="s">
        <v>592</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607</v>
      </c>
      <c r="C78" s="916"/>
      <c r="D78" s="916"/>
      <c r="E78" s="916"/>
      <c r="F78" s="916"/>
      <c r="G78" s="916"/>
      <c r="H78" s="916"/>
      <c r="I78" s="916"/>
      <c r="J78" s="916"/>
      <c r="K78" s="916"/>
      <c r="L78" s="916"/>
      <c r="M78" s="916"/>
      <c r="N78" s="916"/>
      <c r="O78" s="916"/>
      <c r="P78" s="917"/>
      <c r="Q78" s="918">
        <v>253</v>
      </c>
      <c r="R78" s="873"/>
      <c r="S78" s="873"/>
      <c r="T78" s="873"/>
      <c r="U78" s="873"/>
      <c r="V78" s="873">
        <v>246</v>
      </c>
      <c r="W78" s="873"/>
      <c r="X78" s="873"/>
      <c r="Y78" s="873"/>
      <c r="Z78" s="873"/>
      <c r="AA78" s="873">
        <v>7</v>
      </c>
      <c r="AB78" s="873"/>
      <c r="AC78" s="873"/>
      <c r="AD78" s="873"/>
      <c r="AE78" s="873"/>
      <c r="AF78" s="873">
        <v>0</v>
      </c>
      <c r="AG78" s="873"/>
      <c r="AH78" s="873"/>
      <c r="AI78" s="873"/>
      <c r="AJ78" s="873"/>
      <c r="AK78" s="873" t="s">
        <v>592</v>
      </c>
      <c r="AL78" s="873"/>
      <c r="AM78" s="873"/>
      <c r="AN78" s="873"/>
      <c r="AO78" s="873"/>
      <c r="AP78" s="873">
        <v>340</v>
      </c>
      <c r="AQ78" s="873"/>
      <c r="AR78" s="873"/>
      <c r="AS78" s="873"/>
      <c r="AT78" s="873"/>
      <c r="AU78" s="873">
        <v>76</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608</v>
      </c>
      <c r="C79" s="916"/>
      <c r="D79" s="916"/>
      <c r="E79" s="916"/>
      <c r="F79" s="916"/>
      <c r="G79" s="916"/>
      <c r="H79" s="916"/>
      <c r="I79" s="916"/>
      <c r="J79" s="916"/>
      <c r="K79" s="916"/>
      <c r="L79" s="916"/>
      <c r="M79" s="916"/>
      <c r="N79" s="916"/>
      <c r="O79" s="916"/>
      <c r="P79" s="917"/>
      <c r="Q79" s="918">
        <v>262</v>
      </c>
      <c r="R79" s="873"/>
      <c r="S79" s="873"/>
      <c r="T79" s="873"/>
      <c r="U79" s="873"/>
      <c r="V79" s="873">
        <v>250</v>
      </c>
      <c r="W79" s="873"/>
      <c r="X79" s="873"/>
      <c r="Y79" s="873"/>
      <c r="Z79" s="873"/>
      <c r="AA79" s="873">
        <v>12</v>
      </c>
      <c r="AB79" s="873"/>
      <c r="AC79" s="873"/>
      <c r="AD79" s="873"/>
      <c r="AE79" s="873"/>
      <c r="AF79" s="873">
        <v>12</v>
      </c>
      <c r="AG79" s="873"/>
      <c r="AH79" s="873"/>
      <c r="AI79" s="873"/>
      <c r="AJ79" s="873"/>
      <c r="AK79" s="873" t="s">
        <v>592</v>
      </c>
      <c r="AL79" s="873"/>
      <c r="AM79" s="873"/>
      <c r="AN79" s="873"/>
      <c r="AO79" s="873"/>
      <c r="AP79" s="873">
        <v>226</v>
      </c>
      <c r="AQ79" s="873"/>
      <c r="AR79" s="873"/>
      <c r="AS79" s="873"/>
      <c r="AT79" s="873"/>
      <c r="AU79" s="873">
        <v>31</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609</v>
      </c>
      <c r="C80" s="916"/>
      <c r="D80" s="916"/>
      <c r="E80" s="916"/>
      <c r="F80" s="916"/>
      <c r="G80" s="916"/>
      <c r="H80" s="916"/>
      <c r="I80" s="916"/>
      <c r="J80" s="916"/>
      <c r="K80" s="916"/>
      <c r="L80" s="916"/>
      <c r="M80" s="916"/>
      <c r="N80" s="916"/>
      <c r="O80" s="916"/>
      <c r="P80" s="917"/>
      <c r="Q80" s="918">
        <v>1732</v>
      </c>
      <c r="R80" s="873"/>
      <c r="S80" s="873"/>
      <c r="T80" s="873"/>
      <c r="U80" s="873"/>
      <c r="V80" s="873">
        <v>1739</v>
      </c>
      <c r="W80" s="873"/>
      <c r="X80" s="873"/>
      <c r="Y80" s="873"/>
      <c r="Z80" s="873"/>
      <c r="AA80" s="873">
        <v>-7</v>
      </c>
      <c r="AB80" s="873"/>
      <c r="AC80" s="873"/>
      <c r="AD80" s="873"/>
      <c r="AE80" s="873"/>
      <c r="AF80" s="873">
        <v>-7</v>
      </c>
      <c r="AG80" s="873"/>
      <c r="AH80" s="873"/>
      <c r="AI80" s="873"/>
      <c r="AJ80" s="873"/>
      <c r="AK80" s="873" t="s">
        <v>592</v>
      </c>
      <c r="AL80" s="873"/>
      <c r="AM80" s="873"/>
      <c r="AN80" s="873"/>
      <c r="AO80" s="873"/>
      <c r="AP80" s="873">
        <v>78</v>
      </c>
      <c r="AQ80" s="873"/>
      <c r="AR80" s="873"/>
      <c r="AS80" s="873"/>
      <c r="AT80" s="873"/>
      <c r="AU80" s="873">
        <v>9</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t="s">
        <v>610</v>
      </c>
      <c r="C81" s="916"/>
      <c r="D81" s="916"/>
      <c r="E81" s="916"/>
      <c r="F81" s="916"/>
      <c r="G81" s="916"/>
      <c r="H81" s="916"/>
      <c r="I81" s="916"/>
      <c r="J81" s="916"/>
      <c r="K81" s="916"/>
      <c r="L81" s="916"/>
      <c r="M81" s="916"/>
      <c r="N81" s="916"/>
      <c r="O81" s="916"/>
      <c r="P81" s="917"/>
      <c r="Q81" s="918">
        <v>560</v>
      </c>
      <c r="R81" s="873"/>
      <c r="S81" s="873"/>
      <c r="T81" s="873"/>
      <c r="U81" s="873"/>
      <c r="V81" s="873">
        <v>487</v>
      </c>
      <c r="W81" s="873"/>
      <c r="X81" s="873"/>
      <c r="Y81" s="873"/>
      <c r="Z81" s="873"/>
      <c r="AA81" s="873">
        <v>74</v>
      </c>
      <c r="AB81" s="873"/>
      <c r="AC81" s="873"/>
      <c r="AD81" s="873"/>
      <c r="AE81" s="873"/>
      <c r="AF81" s="873">
        <v>74</v>
      </c>
      <c r="AG81" s="873"/>
      <c r="AH81" s="873"/>
      <c r="AI81" s="873"/>
      <c r="AJ81" s="873"/>
      <c r="AK81" s="873" t="s">
        <v>592</v>
      </c>
      <c r="AL81" s="873"/>
      <c r="AM81" s="873"/>
      <c r="AN81" s="873"/>
      <c r="AO81" s="873"/>
      <c r="AP81" s="873">
        <v>123</v>
      </c>
      <c r="AQ81" s="873"/>
      <c r="AR81" s="873"/>
      <c r="AS81" s="873"/>
      <c r="AT81" s="873"/>
      <c r="AU81" s="873">
        <v>110</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t="s">
        <v>611</v>
      </c>
      <c r="C82" s="916"/>
      <c r="D82" s="916"/>
      <c r="E82" s="916"/>
      <c r="F82" s="916"/>
      <c r="G82" s="916"/>
      <c r="H82" s="916"/>
      <c r="I82" s="916"/>
      <c r="J82" s="916"/>
      <c r="K82" s="916"/>
      <c r="L82" s="916"/>
      <c r="M82" s="916"/>
      <c r="N82" s="916"/>
      <c r="O82" s="916"/>
      <c r="P82" s="917"/>
      <c r="Q82" s="918">
        <v>1666</v>
      </c>
      <c r="R82" s="873"/>
      <c r="S82" s="873"/>
      <c r="T82" s="873"/>
      <c r="U82" s="873"/>
      <c r="V82" s="873">
        <v>1644</v>
      </c>
      <c r="W82" s="873"/>
      <c r="X82" s="873"/>
      <c r="Y82" s="873"/>
      <c r="Z82" s="873"/>
      <c r="AA82" s="873">
        <v>21</v>
      </c>
      <c r="AB82" s="873"/>
      <c r="AC82" s="873"/>
      <c r="AD82" s="873"/>
      <c r="AE82" s="873"/>
      <c r="AF82" s="873">
        <v>21</v>
      </c>
      <c r="AG82" s="873"/>
      <c r="AH82" s="873"/>
      <c r="AI82" s="873"/>
      <c r="AJ82" s="873"/>
      <c r="AK82" s="873" t="s">
        <v>592</v>
      </c>
      <c r="AL82" s="873"/>
      <c r="AM82" s="873"/>
      <c r="AN82" s="873"/>
      <c r="AO82" s="873"/>
      <c r="AP82" s="873">
        <v>706</v>
      </c>
      <c r="AQ82" s="873"/>
      <c r="AR82" s="873"/>
      <c r="AS82" s="873"/>
      <c r="AT82" s="873"/>
      <c r="AU82" s="873">
        <v>493</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t="s">
        <v>612</v>
      </c>
      <c r="C83" s="916"/>
      <c r="D83" s="916"/>
      <c r="E83" s="916"/>
      <c r="F83" s="916"/>
      <c r="G83" s="916"/>
      <c r="H83" s="916"/>
      <c r="I83" s="916"/>
      <c r="J83" s="916"/>
      <c r="K83" s="916"/>
      <c r="L83" s="916"/>
      <c r="M83" s="916"/>
      <c r="N83" s="916"/>
      <c r="O83" s="916"/>
      <c r="P83" s="917"/>
      <c r="Q83" s="918">
        <v>9</v>
      </c>
      <c r="R83" s="873"/>
      <c r="S83" s="873"/>
      <c r="T83" s="873"/>
      <c r="U83" s="873"/>
      <c r="V83" s="873">
        <v>6</v>
      </c>
      <c r="W83" s="873"/>
      <c r="X83" s="873"/>
      <c r="Y83" s="873"/>
      <c r="Z83" s="873"/>
      <c r="AA83" s="873">
        <v>3</v>
      </c>
      <c r="AB83" s="873"/>
      <c r="AC83" s="873"/>
      <c r="AD83" s="873"/>
      <c r="AE83" s="873"/>
      <c r="AF83" s="873">
        <v>3</v>
      </c>
      <c r="AG83" s="873"/>
      <c r="AH83" s="873"/>
      <c r="AI83" s="873"/>
      <c r="AJ83" s="873"/>
      <c r="AK83" s="873" t="s">
        <v>592</v>
      </c>
      <c r="AL83" s="873"/>
      <c r="AM83" s="873"/>
      <c r="AN83" s="873"/>
      <c r="AO83" s="873"/>
      <c r="AP83" s="873" t="s">
        <v>592</v>
      </c>
      <c r="AQ83" s="873"/>
      <c r="AR83" s="873"/>
      <c r="AS83" s="873"/>
      <c r="AT83" s="873"/>
      <c r="AU83" s="873" t="s">
        <v>592</v>
      </c>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t="s">
        <v>613</v>
      </c>
      <c r="C84" s="916"/>
      <c r="D84" s="916"/>
      <c r="E84" s="916"/>
      <c r="F84" s="916"/>
      <c r="G84" s="916"/>
      <c r="H84" s="916"/>
      <c r="I84" s="916"/>
      <c r="J84" s="916"/>
      <c r="K84" s="916"/>
      <c r="L84" s="916"/>
      <c r="M84" s="916"/>
      <c r="N84" s="916"/>
      <c r="O84" s="916"/>
      <c r="P84" s="917"/>
      <c r="Q84" s="918">
        <v>149</v>
      </c>
      <c r="R84" s="873"/>
      <c r="S84" s="873"/>
      <c r="T84" s="873"/>
      <c r="U84" s="873"/>
      <c r="V84" s="873">
        <v>95</v>
      </c>
      <c r="W84" s="873"/>
      <c r="X84" s="873"/>
      <c r="Y84" s="873"/>
      <c r="Z84" s="873"/>
      <c r="AA84" s="873">
        <v>54</v>
      </c>
      <c r="AB84" s="873"/>
      <c r="AC84" s="873"/>
      <c r="AD84" s="873"/>
      <c r="AE84" s="873"/>
      <c r="AF84" s="873">
        <v>54</v>
      </c>
      <c r="AG84" s="873"/>
      <c r="AH84" s="873"/>
      <c r="AI84" s="873"/>
      <c r="AJ84" s="873"/>
      <c r="AK84" s="873" t="s">
        <v>592</v>
      </c>
      <c r="AL84" s="873"/>
      <c r="AM84" s="873"/>
      <c r="AN84" s="873"/>
      <c r="AO84" s="873"/>
      <c r="AP84" s="873" t="s">
        <v>592</v>
      </c>
      <c r="AQ84" s="873"/>
      <c r="AR84" s="873"/>
      <c r="AS84" s="873"/>
      <c r="AT84" s="873"/>
      <c r="AU84" s="873" t="s">
        <v>592</v>
      </c>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t="s">
        <v>614</v>
      </c>
      <c r="C85" s="916"/>
      <c r="D85" s="916"/>
      <c r="E85" s="916"/>
      <c r="F85" s="916"/>
      <c r="G85" s="916"/>
      <c r="H85" s="916"/>
      <c r="I85" s="916"/>
      <c r="J85" s="916"/>
      <c r="K85" s="916"/>
      <c r="L85" s="916"/>
      <c r="M85" s="916"/>
      <c r="N85" s="916"/>
      <c r="O85" s="916"/>
      <c r="P85" s="917"/>
      <c r="Q85" s="918">
        <v>205</v>
      </c>
      <c r="R85" s="873"/>
      <c r="S85" s="873"/>
      <c r="T85" s="873"/>
      <c r="U85" s="873"/>
      <c r="V85" s="873">
        <v>193</v>
      </c>
      <c r="W85" s="873"/>
      <c r="X85" s="873"/>
      <c r="Y85" s="873"/>
      <c r="Z85" s="873"/>
      <c r="AA85" s="873">
        <v>11</v>
      </c>
      <c r="AB85" s="873"/>
      <c r="AC85" s="873"/>
      <c r="AD85" s="873"/>
      <c r="AE85" s="873"/>
      <c r="AF85" s="873">
        <v>11</v>
      </c>
      <c r="AG85" s="873"/>
      <c r="AH85" s="873"/>
      <c r="AI85" s="873"/>
      <c r="AJ85" s="873"/>
      <c r="AK85" s="873" t="s">
        <v>592</v>
      </c>
      <c r="AL85" s="873"/>
      <c r="AM85" s="873"/>
      <c r="AN85" s="873"/>
      <c r="AO85" s="873"/>
      <c r="AP85" s="873" t="s">
        <v>592</v>
      </c>
      <c r="AQ85" s="873"/>
      <c r="AR85" s="873"/>
      <c r="AS85" s="873"/>
      <c r="AT85" s="873"/>
      <c r="AU85" s="873" t="s">
        <v>592</v>
      </c>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t="s">
        <v>615</v>
      </c>
      <c r="C86" s="916"/>
      <c r="D86" s="916"/>
      <c r="E86" s="916"/>
      <c r="F86" s="916"/>
      <c r="G86" s="916"/>
      <c r="H86" s="916"/>
      <c r="I86" s="916"/>
      <c r="J86" s="916"/>
      <c r="K86" s="916"/>
      <c r="L86" s="916"/>
      <c r="M86" s="916"/>
      <c r="N86" s="916"/>
      <c r="O86" s="916"/>
      <c r="P86" s="917"/>
      <c r="Q86" s="918">
        <v>215476</v>
      </c>
      <c r="R86" s="873"/>
      <c r="S86" s="873"/>
      <c r="T86" s="873"/>
      <c r="U86" s="873"/>
      <c r="V86" s="873">
        <v>206290</v>
      </c>
      <c r="W86" s="873"/>
      <c r="X86" s="873"/>
      <c r="Y86" s="873"/>
      <c r="Z86" s="873"/>
      <c r="AA86" s="873">
        <v>9186</v>
      </c>
      <c r="AB86" s="873"/>
      <c r="AC86" s="873"/>
      <c r="AD86" s="873"/>
      <c r="AE86" s="873"/>
      <c r="AF86" s="873">
        <v>9186</v>
      </c>
      <c r="AG86" s="873"/>
      <c r="AH86" s="873"/>
      <c r="AI86" s="873"/>
      <c r="AJ86" s="873"/>
      <c r="AK86" s="873" t="s">
        <v>592</v>
      </c>
      <c r="AL86" s="873"/>
      <c r="AM86" s="873"/>
      <c r="AN86" s="873"/>
      <c r="AO86" s="873"/>
      <c r="AP86" s="873" t="s">
        <v>592</v>
      </c>
      <c r="AQ86" s="873"/>
      <c r="AR86" s="873"/>
      <c r="AS86" s="873"/>
      <c r="AT86" s="873"/>
      <c r="AU86" s="873" t="s">
        <v>592</v>
      </c>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424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10163</v>
      </c>
      <c r="AG88" s="884"/>
      <c r="AH88" s="884"/>
      <c r="AI88" s="884"/>
      <c r="AJ88" s="884"/>
      <c r="AK88" s="881"/>
      <c r="AL88" s="881"/>
      <c r="AM88" s="881"/>
      <c r="AN88" s="881"/>
      <c r="AO88" s="881"/>
      <c r="AP88" s="884">
        <v>1473</v>
      </c>
      <c r="AQ88" s="884"/>
      <c r="AR88" s="884"/>
      <c r="AS88" s="884"/>
      <c r="AT88" s="884"/>
      <c r="AU88" s="884">
        <v>719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425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156</v>
      </c>
      <c r="CS102" s="892"/>
      <c r="CT102" s="892"/>
      <c r="CU102" s="892"/>
      <c r="CV102" s="935"/>
      <c r="CW102" s="934" t="s">
        <v>617</v>
      </c>
      <c r="CX102" s="892"/>
      <c r="CY102" s="892"/>
      <c r="CZ102" s="892"/>
      <c r="DA102" s="935"/>
      <c r="DB102" s="934" t="s">
        <v>617</v>
      </c>
      <c r="DC102" s="892"/>
      <c r="DD102" s="892"/>
      <c r="DE102" s="892"/>
      <c r="DF102" s="935"/>
      <c r="DG102" s="934" t="s">
        <v>617</v>
      </c>
      <c r="DH102" s="892"/>
      <c r="DI102" s="892"/>
      <c r="DJ102" s="892"/>
      <c r="DK102" s="935"/>
      <c r="DL102" s="934" t="s">
        <v>617</v>
      </c>
      <c r="DM102" s="892"/>
      <c r="DN102" s="892"/>
      <c r="DO102" s="892"/>
      <c r="DP102" s="935"/>
      <c r="DQ102" s="934" t="s">
        <v>617</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433</v>
      </c>
      <c r="AB109" s="937"/>
      <c r="AC109" s="937"/>
      <c r="AD109" s="937"/>
      <c r="AE109" s="938"/>
      <c r="AF109" s="936" t="s">
        <v>304</v>
      </c>
      <c r="AG109" s="937"/>
      <c r="AH109" s="937"/>
      <c r="AI109" s="937"/>
      <c r="AJ109" s="938"/>
      <c r="AK109" s="936" t="s">
        <v>303</v>
      </c>
      <c r="AL109" s="937"/>
      <c r="AM109" s="937"/>
      <c r="AN109" s="937"/>
      <c r="AO109" s="938"/>
      <c r="AP109" s="936" t="s">
        <v>434</v>
      </c>
      <c r="AQ109" s="937"/>
      <c r="AR109" s="937"/>
      <c r="AS109" s="937"/>
      <c r="AT109" s="939"/>
      <c r="AU109" s="956" t="s">
        <v>432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433</v>
      </c>
      <c r="BR109" s="937"/>
      <c r="BS109" s="937"/>
      <c r="BT109" s="937"/>
      <c r="BU109" s="938"/>
      <c r="BV109" s="936" t="s">
        <v>304</v>
      </c>
      <c r="BW109" s="937"/>
      <c r="BX109" s="937"/>
      <c r="BY109" s="937"/>
      <c r="BZ109" s="938"/>
      <c r="CA109" s="936" t="s">
        <v>303</v>
      </c>
      <c r="CB109" s="937"/>
      <c r="CC109" s="937"/>
      <c r="CD109" s="937"/>
      <c r="CE109" s="938"/>
      <c r="CF109" s="957" t="s">
        <v>434</v>
      </c>
      <c r="CG109" s="957"/>
      <c r="CH109" s="957"/>
      <c r="CI109" s="957"/>
      <c r="CJ109" s="957"/>
      <c r="CK109" s="936" t="s">
        <v>435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433</v>
      </c>
      <c r="DH109" s="937"/>
      <c r="DI109" s="937"/>
      <c r="DJ109" s="937"/>
      <c r="DK109" s="938"/>
      <c r="DL109" s="936" t="s">
        <v>304</v>
      </c>
      <c r="DM109" s="937"/>
      <c r="DN109" s="937"/>
      <c r="DO109" s="937"/>
      <c r="DP109" s="938"/>
      <c r="DQ109" s="936" t="s">
        <v>303</v>
      </c>
      <c r="DR109" s="937"/>
      <c r="DS109" s="937"/>
      <c r="DT109" s="937"/>
      <c r="DU109" s="938"/>
      <c r="DV109" s="936" t="s">
        <v>434</v>
      </c>
      <c r="DW109" s="937"/>
      <c r="DX109" s="937"/>
      <c r="DY109" s="937"/>
      <c r="DZ109" s="939"/>
    </row>
    <row r="110" spans="1:131" s="246" customFormat="1" ht="26.25" customHeight="1" x14ac:dyDescent="0.15">
      <c r="A110" s="940" t="s">
        <v>436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1704030</v>
      </c>
      <c r="AB110" s="944"/>
      <c r="AC110" s="944"/>
      <c r="AD110" s="944"/>
      <c r="AE110" s="945"/>
      <c r="AF110" s="946">
        <v>1711386</v>
      </c>
      <c r="AG110" s="944"/>
      <c r="AH110" s="944"/>
      <c r="AI110" s="944"/>
      <c r="AJ110" s="945"/>
      <c r="AK110" s="946">
        <v>1641572</v>
      </c>
      <c r="AL110" s="944"/>
      <c r="AM110" s="944"/>
      <c r="AN110" s="944"/>
      <c r="AO110" s="945"/>
      <c r="AP110" s="947">
        <v>18.7</v>
      </c>
      <c r="AQ110" s="948"/>
      <c r="AR110" s="948"/>
      <c r="AS110" s="948"/>
      <c r="AT110" s="949"/>
      <c r="AU110" s="950" t="s">
        <v>73</v>
      </c>
      <c r="AV110" s="951"/>
      <c r="AW110" s="951"/>
      <c r="AX110" s="951"/>
      <c r="AY110" s="951"/>
      <c r="AZ110" s="992" t="s">
        <v>437</v>
      </c>
      <c r="BA110" s="941"/>
      <c r="BB110" s="941"/>
      <c r="BC110" s="941"/>
      <c r="BD110" s="941"/>
      <c r="BE110" s="941"/>
      <c r="BF110" s="941"/>
      <c r="BG110" s="941"/>
      <c r="BH110" s="941"/>
      <c r="BI110" s="941"/>
      <c r="BJ110" s="941"/>
      <c r="BK110" s="941"/>
      <c r="BL110" s="941"/>
      <c r="BM110" s="941"/>
      <c r="BN110" s="941"/>
      <c r="BO110" s="941"/>
      <c r="BP110" s="942"/>
      <c r="BQ110" s="978">
        <v>21739465</v>
      </c>
      <c r="BR110" s="979"/>
      <c r="BS110" s="979"/>
      <c r="BT110" s="979"/>
      <c r="BU110" s="979"/>
      <c r="BV110" s="979">
        <v>22245157</v>
      </c>
      <c r="BW110" s="979"/>
      <c r="BX110" s="979"/>
      <c r="BY110" s="979"/>
      <c r="BZ110" s="979"/>
      <c r="CA110" s="979">
        <v>22687185</v>
      </c>
      <c r="CB110" s="979"/>
      <c r="CC110" s="979"/>
      <c r="CD110" s="979"/>
      <c r="CE110" s="979"/>
      <c r="CF110" s="993">
        <v>258.2</v>
      </c>
      <c r="CG110" s="994"/>
      <c r="CH110" s="994"/>
      <c r="CI110" s="994"/>
      <c r="CJ110" s="994"/>
      <c r="CK110" s="995" t="s">
        <v>438</v>
      </c>
      <c r="CL110" s="996"/>
      <c r="CM110" s="975" t="s">
        <v>439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440</v>
      </c>
      <c r="DH110" s="979"/>
      <c r="DI110" s="979"/>
      <c r="DJ110" s="979"/>
      <c r="DK110" s="979"/>
      <c r="DL110" s="979" t="s">
        <v>128</v>
      </c>
      <c r="DM110" s="979"/>
      <c r="DN110" s="979"/>
      <c r="DO110" s="979"/>
      <c r="DP110" s="979"/>
      <c r="DQ110" s="979" t="s">
        <v>128</v>
      </c>
      <c r="DR110" s="979"/>
      <c r="DS110" s="979"/>
      <c r="DT110" s="979"/>
      <c r="DU110" s="979"/>
      <c r="DV110" s="980" t="s">
        <v>441</v>
      </c>
      <c r="DW110" s="980"/>
      <c r="DX110" s="980"/>
      <c r="DY110" s="980"/>
      <c r="DZ110" s="981"/>
    </row>
    <row r="111" spans="1:131" s="246" customFormat="1" ht="26.25" customHeight="1" x14ac:dyDescent="0.15">
      <c r="A111" s="982" t="s">
        <v>442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443</v>
      </c>
      <c r="AB111" s="986"/>
      <c r="AC111" s="986"/>
      <c r="AD111" s="986"/>
      <c r="AE111" s="987"/>
      <c r="AF111" s="988" t="s">
        <v>444</v>
      </c>
      <c r="AG111" s="986"/>
      <c r="AH111" s="986"/>
      <c r="AI111" s="986"/>
      <c r="AJ111" s="987"/>
      <c r="AK111" s="988" t="s">
        <v>444</v>
      </c>
      <c r="AL111" s="986"/>
      <c r="AM111" s="986"/>
      <c r="AN111" s="986"/>
      <c r="AO111" s="987"/>
      <c r="AP111" s="989" t="s">
        <v>440</v>
      </c>
      <c r="AQ111" s="990"/>
      <c r="AR111" s="990"/>
      <c r="AS111" s="990"/>
      <c r="AT111" s="991"/>
      <c r="AU111" s="952"/>
      <c r="AV111" s="953"/>
      <c r="AW111" s="953"/>
      <c r="AX111" s="953"/>
      <c r="AY111" s="953"/>
      <c r="AZ111" s="1001" t="s">
        <v>445</v>
      </c>
      <c r="BA111" s="1002"/>
      <c r="BB111" s="1002"/>
      <c r="BC111" s="1002"/>
      <c r="BD111" s="1002"/>
      <c r="BE111" s="1002"/>
      <c r="BF111" s="1002"/>
      <c r="BG111" s="1002"/>
      <c r="BH111" s="1002"/>
      <c r="BI111" s="1002"/>
      <c r="BJ111" s="1002"/>
      <c r="BK111" s="1002"/>
      <c r="BL111" s="1002"/>
      <c r="BM111" s="1002"/>
      <c r="BN111" s="1002"/>
      <c r="BO111" s="1002"/>
      <c r="BP111" s="1003"/>
      <c r="BQ111" s="971" t="s">
        <v>446</v>
      </c>
      <c r="BR111" s="972"/>
      <c r="BS111" s="972"/>
      <c r="BT111" s="972"/>
      <c r="BU111" s="972"/>
      <c r="BV111" s="972" t="s">
        <v>447</v>
      </c>
      <c r="BW111" s="972"/>
      <c r="BX111" s="972"/>
      <c r="BY111" s="972"/>
      <c r="BZ111" s="972"/>
      <c r="CA111" s="972" t="s">
        <v>440</v>
      </c>
      <c r="CB111" s="972"/>
      <c r="CC111" s="972"/>
      <c r="CD111" s="972"/>
      <c r="CE111" s="972"/>
      <c r="CF111" s="966" t="s">
        <v>447</v>
      </c>
      <c r="CG111" s="967"/>
      <c r="CH111" s="967"/>
      <c r="CI111" s="967"/>
      <c r="CJ111" s="967"/>
      <c r="CK111" s="997"/>
      <c r="CL111" s="998"/>
      <c r="CM111" s="968" t="s">
        <v>448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449</v>
      </c>
      <c r="DH111" s="972"/>
      <c r="DI111" s="972"/>
      <c r="DJ111" s="972"/>
      <c r="DK111" s="972"/>
      <c r="DL111" s="972" t="s">
        <v>444</v>
      </c>
      <c r="DM111" s="972"/>
      <c r="DN111" s="972"/>
      <c r="DO111" s="972"/>
      <c r="DP111" s="972"/>
      <c r="DQ111" s="972" t="s">
        <v>444</v>
      </c>
      <c r="DR111" s="972"/>
      <c r="DS111" s="972"/>
      <c r="DT111" s="972"/>
      <c r="DU111" s="972"/>
      <c r="DV111" s="973" t="s">
        <v>128</v>
      </c>
      <c r="DW111" s="973"/>
      <c r="DX111" s="973"/>
      <c r="DY111" s="973"/>
      <c r="DZ111" s="974"/>
    </row>
    <row r="112" spans="1:131" s="246" customFormat="1" ht="26.25" customHeight="1" x14ac:dyDescent="0.15">
      <c r="A112" s="1004" t="s">
        <v>450</v>
      </c>
      <c r="B112" s="1005"/>
      <c r="C112" s="1002" t="s">
        <v>451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440</v>
      </c>
      <c r="AB112" s="1011"/>
      <c r="AC112" s="1011"/>
      <c r="AD112" s="1011"/>
      <c r="AE112" s="1012"/>
      <c r="AF112" s="1013" t="s">
        <v>440</v>
      </c>
      <c r="AG112" s="1011"/>
      <c r="AH112" s="1011"/>
      <c r="AI112" s="1011"/>
      <c r="AJ112" s="1012"/>
      <c r="AK112" s="1013" t="s">
        <v>452</v>
      </c>
      <c r="AL112" s="1011"/>
      <c r="AM112" s="1011"/>
      <c r="AN112" s="1011"/>
      <c r="AO112" s="1012"/>
      <c r="AP112" s="1014" t="s">
        <v>449</v>
      </c>
      <c r="AQ112" s="1015"/>
      <c r="AR112" s="1015"/>
      <c r="AS112" s="1015"/>
      <c r="AT112" s="1016"/>
      <c r="AU112" s="952"/>
      <c r="AV112" s="953"/>
      <c r="AW112" s="953"/>
      <c r="AX112" s="953"/>
      <c r="AY112" s="953"/>
      <c r="AZ112" s="1001" t="s">
        <v>453</v>
      </c>
      <c r="BA112" s="1002"/>
      <c r="BB112" s="1002"/>
      <c r="BC112" s="1002"/>
      <c r="BD112" s="1002"/>
      <c r="BE112" s="1002"/>
      <c r="BF112" s="1002"/>
      <c r="BG112" s="1002"/>
      <c r="BH112" s="1002"/>
      <c r="BI112" s="1002"/>
      <c r="BJ112" s="1002"/>
      <c r="BK112" s="1002"/>
      <c r="BL112" s="1002"/>
      <c r="BM112" s="1002"/>
      <c r="BN112" s="1002"/>
      <c r="BO112" s="1002"/>
      <c r="BP112" s="1003"/>
      <c r="BQ112" s="971">
        <v>6852360</v>
      </c>
      <c r="BR112" s="972"/>
      <c r="BS112" s="972"/>
      <c r="BT112" s="972"/>
      <c r="BU112" s="972"/>
      <c r="BV112" s="972">
        <v>5975561</v>
      </c>
      <c r="BW112" s="972"/>
      <c r="BX112" s="972"/>
      <c r="BY112" s="972"/>
      <c r="BZ112" s="972"/>
      <c r="CA112" s="972">
        <v>6016633</v>
      </c>
      <c r="CB112" s="972"/>
      <c r="CC112" s="972"/>
      <c r="CD112" s="972"/>
      <c r="CE112" s="972"/>
      <c r="CF112" s="966">
        <v>68.5</v>
      </c>
      <c r="CG112" s="967"/>
      <c r="CH112" s="967"/>
      <c r="CI112" s="967"/>
      <c r="CJ112" s="967"/>
      <c r="CK112" s="997"/>
      <c r="CL112" s="998"/>
      <c r="CM112" s="968" t="s">
        <v>454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128</v>
      </c>
      <c r="DH112" s="972"/>
      <c r="DI112" s="972"/>
      <c r="DJ112" s="972"/>
      <c r="DK112" s="972"/>
      <c r="DL112" s="972" t="s">
        <v>440</v>
      </c>
      <c r="DM112" s="972"/>
      <c r="DN112" s="972"/>
      <c r="DO112" s="972"/>
      <c r="DP112" s="972"/>
      <c r="DQ112" s="972" t="s">
        <v>440</v>
      </c>
      <c r="DR112" s="972"/>
      <c r="DS112" s="972"/>
      <c r="DT112" s="972"/>
      <c r="DU112" s="972"/>
      <c r="DV112" s="973" t="s">
        <v>128</v>
      </c>
      <c r="DW112" s="973"/>
      <c r="DX112" s="973"/>
      <c r="DY112" s="973"/>
      <c r="DZ112" s="974"/>
    </row>
    <row r="113" spans="1:130" s="246" customFormat="1" ht="26.25" customHeight="1" x14ac:dyDescent="0.15">
      <c r="A113" s="1006"/>
      <c r="B113" s="1007"/>
      <c r="C113" s="1002" t="s">
        <v>455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573819</v>
      </c>
      <c r="AB113" s="986"/>
      <c r="AC113" s="986"/>
      <c r="AD113" s="986"/>
      <c r="AE113" s="987"/>
      <c r="AF113" s="988">
        <v>624138</v>
      </c>
      <c r="AG113" s="986"/>
      <c r="AH113" s="986"/>
      <c r="AI113" s="986"/>
      <c r="AJ113" s="987"/>
      <c r="AK113" s="988">
        <v>704475</v>
      </c>
      <c r="AL113" s="986"/>
      <c r="AM113" s="986"/>
      <c r="AN113" s="986"/>
      <c r="AO113" s="987"/>
      <c r="AP113" s="989">
        <v>8</v>
      </c>
      <c r="AQ113" s="990"/>
      <c r="AR113" s="990"/>
      <c r="AS113" s="990"/>
      <c r="AT113" s="991"/>
      <c r="AU113" s="952"/>
      <c r="AV113" s="953"/>
      <c r="AW113" s="953"/>
      <c r="AX113" s="953"/>
      <c r="AY113" s="953"/>
      <c r="AZ113" s="1001" t="s">
        <v>456</v>
      </c>
      <c r="BA113" s="1002"/>
      <c r="BB113" s="1002"/>
      <c r="BC113" s="1002"/>
      <c r="BD113" s="1002"/>
      <c r="BE113" s="1002"/>
      <c r="BF113" s="1002"/>
      <c r="BG113" s="1002"/>
      <c r="BH113" s="1002"/>
      <c r="BI113" s="1002"/>
      <c r="BJ113" s="1002"/>
      <c r="BK113" s="1002"/>
      <c r="BL113" s="1002"/>
      <c r="BM113" s="1002"/>
      <c r="BN113" s="1002"/>
      <c r="BO113" s="1002"/>
      <c r="BP113" s="1003"/>
      <c r="BQ113" s="971">
        <v>714144</v>
      </c>
      <c r="BR113" s="972"/>
      <c r="BS113" s="972"/>
      <c r="BT113" s="972"/>
      <c r="BU113" s="972"/>
      <c r="BV113" s="972">
        <v>697792</v>
      </c>
      <c r="BW113" s="972"/>
      <c r="BX113" s="972"/>
      <c r="BY113" s="972"/>
      <c r="BZ113" s="972"/>
      <c r="CA113" s="972">
        <v>719702</v>
      </c>
      <c r="CB113" s="972"/>
      <c r="CC113" s="972"/>
      <c r="CD113" s="972"/>
      <c r="CE113" s="972"/>
      <c r="CF113" s="966">
        <v>8.1999999999999993</v>
      </c>
      <c r="CG113" s="967"/>
      <c r="CH113" s="967"/>
      <c r="CI113" s="967"/>
      <c r="CJ113" s="967"/>
      <c r="CK113" s="997"/>
      <c r="CL113" s="998"/>
      <c r="CM113" s="968" t="s">
        <v>457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407</v>
      </c>
      <c r="DH113" s="1011"/>
      <c r="DI113" s="1011"/>
      <c r="DJ113" s="1011"/>
      <c r="DK113" s="1012"/>
      <c r="DL113" s="1013" t="s">
        <v>128</v>
      </c>
      <c r="DM113" s="1011"/>
      <c r="DN113" s="1011"/>
      <c r="DO113" s="1011"/>
      <c r="DP113" s="1012"/>
      <c r="DQ113" s="1013" t="s">
        <v>444</v>
      </c>
      <c r="DR113" s="1011"/>
      <c r="DS113" s="1011"/>
      <c r="DT113" s="1011"/>
      <c r="DU113" s="1012"/>
      <c r="DV113" s="1014" t="s">
        <v>443</v>
      </c>
      <c r="DW113" s="1015"/>
      <c r="DX113" s="1015"/>
      <c r="DY113" s="1015"/>
      <c r="DZ113" s="1016"/>
    </row>
    <row r="114" spans="1:130" s="246" customFormat="1" ht="26.25" customHeight="1" x14ac:dyDescent="0.15">
      <c r="A114" s="1006"/>
      <c r="B114" s="1007"/>
      <c r="C114" s="1002" t="s">
        <v>458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101974</v>
      </c>
      <c r="AB114" s="1011"/>
      <c r="AC114" s="1011"/>
      <c r="AD114" s="1011"/>
      <c r="AE114" s="1012"/>
      <c r="AF114" s="1013">
        <v>108334</v>
      </c>
      <c r="AG114" s="1011"/>
      <c r="AH114" s="1011"/>
      <c r="AI114" s="1011"/>
      <c r="AJ114" s="1012"/>
      <c r="AK114" s="1013">
        <v>111198</v>
      </c>
      <c r="AL114" s="1011"/>
      <c r="AM114" s="1011"/>
      <c r="AN114" s="1011"/>
      <c r="AO114" s="1012"/>
      <c r="AP114" s="1014">
        <v>1.3</v>
      </c>
      <c r="AQ114" s="1015"/>
      <c r="AR114" s="1015"/>
      <c r="AS114" s="1015"/>
      <c r="AT114" s="1016"/>
      <c r="AU114" s="952"/>
      <c r="AV114" s="953"/>
      <c r="AW114" s="953"/>
      <c r="AX114" s="953"/>
      <c r="AY114" s="953"/>
      <c r="AZ114" s="1001" t="s">
        <v>459</v>
      </c>
      <c r="BA114" s="1002"/>
      <c r="BB114" s="1002"/>
      <c r="BC114" s="1002"/>
      <c r="BD114" s="1002"/>
      <c r="BE114" s="1002"/>
      <c r="BF114" s="1002"/>
      <c r="BG114" s="1002"/>
      <c r="BH114" s="1002"/>
      <c r="BI114" s="1002"/>
      <c r="BJ114" s="1002"/>
      <c r="BK114" s="1002"/>
      <c r="BL114" s="1002"/>
      <c r="BM114" s="1002"/>
      <c r="BN114" s="1002"/>
      <c r="BO114" s="1002"/>
      <c r="BP114" s="1003"/>
      <c r="BQ114" s="971">
        <v>2156245</v>
      </c>
      <c r="BR114" s="972"/>
      <c r="BS114" s="972"/>
      <c r="BT114" s="972"/>
      <c r="BU114" s="972"/>
      <c r="BV114" s="972">
        <v>1891102</v>
      </c>
      <c r="BW114" s="972"/>
      <c r="BX114" s="972"/>
      <c r="BY114" s="972"/>
      <c r="BZ114" s="972"/>
      <c r="CA114" s="972">
        <v>1712890</v>
      </c>
      <c r="CB114" s="972"/>
      <c r="CC114" s="972"/>
      <c r="CD114" s="972"/>
      <c r="CE114" s="972"/>
      <c r="CF114" s="966">
        <v>19.5</v>
      </c>
      <c r="CG114" s="967"/>
      <c r="CH114" s="967"/>
      <c r="CI114" s="967"/>
      <c r="CJ114" s="967"/>
      <c r="CK114" s="997"/>
      <c r="CL114" s="998"/>
      <c r="CM114" s="968" t="s">
        <v>460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441</v>
      </c>
      <c r="DM114" s="1011"/>
      <c r="DN114" s="1011"/>
      <c r="DO114" s="1011"/>
      <c r="DP114" s="1012"/>
      <c r="DQ114" s="1013" t="s">
        <v>449</v>
      </c>
      <c r="DR114" s="1011"/>
      <c r="DS114" s="1011"/>
      <c r="DT114" s="1011"/>
      <c r="DU114" s="1012"/>
      <c r="DV114" s="1014" t="s">
        <v>407</v>
      </c>
      <c r="DW114" s="1015"/>
      <c r="DX114" s="1015"/>
      <c r="DY114" s="1015"/>
      <c r="DZ114" s="1016"/>
    </row>
    <row r="115" spans="1:130" s="246" customFormat="1" ht="26.25" customHeight="1" x14ac:dyDescent="0.15">
      <c r="A115" s="1006"/>
      <c r="B115" s="1007"/>
      <c r="C115" s="1002" t="s">
        <v>461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22175</v>
      </c>
      <c r="AB115" s="986"/>
      <c r="AC115" s="986"/>
      <c r="AD115" s="986"/>
      <c r="AE115" s="987"/>
      <c r="AF115" s="988">
        <v>6632</v>
      </c>
      <c r="AG115" s="986"/>
      <c r="AH115" s="986"/>
      <c r="AI115" s="986"/>
      <c r="AJ115" s="987"/>
      <c r="AK115" s="988">
        <v>5531</v>
      </c>
      <c r="AL115" s="986"/>
      <c r="AM115" s="986"/>
      <c r="AN115" s="986"/>
      <c r="AO115" s="987"/>
      <c r="AP115" s="989">
        <v>0.1</v>
      </c>
      <c r="AQ115" s="990"/>
      <c r="AR115" s="990"/>
      <c r="AS115" s="990"/>
      <c r="AT115" s="991"/>
      <c r="AU115" s="952"/>
      <c r="AV115" s="953"/>
      <c r="AW115" s="953"/>
      <c r="AX115" s="953"/>
      <c r="AY115" s="953"/>
      <c r="AZ115" s="1001" t="s">
        <v>462</v>
      </c>
      <c r="BA115" s="1002"/>
      <c r="BB115" s="1002"/>
      <c r="BC115" s="1002"/>
      <c r="BD115" s="1002"/>
      <c r="BE115" s="1002"/>
      <c r="BF115" s="1002"/>
      <c r="BG115" s="1002"/>
      <c r="BH115" s="1002"/>
      <c r="BI115" s="1002"/>
      <c r="BJ115" s="1002"/>
      <c r="BK115" s="1002"/>
      <c r="BL115" s="1002"/>
      <c r="BM115" s="1002"/>
      <c r="BN115" s="1002"/>
      <c r="BO115" s="1002"/>
      <c r="BP115" s="1003"/>
      <c r="BQ115" s="971" t="s">
        <v>441</v>
      </c>
      <c r="BR115" s="972"/>
      <c r="BS115" s="972"/>
      <c r="BT115" s="972"/>
      <c r="BU115" s="972"/>
      <c r="BV115" s="972" t="s">
        <v>449</v>
      </c>
      <c r="BW115" s="972"/>
      <c r="BX115" s="972"/>
      <c r="BY115" s="972"/>
      <c r="BZ115" s="972"/>
      <c r="CA115" s="972" t="s">
        <v>444</v>
      </c>
      <c r="CB115" s="972"/>
      <c r="CC115" s="972"/>
      <c r="CD115" s="972"/>
      <c r="CE115" s="972"/>
      <c r="CF115" s="966" t="s">
        <v>128</v>
      </c>
      <c r="CG115" s="967"/>
      <c r="CH115" s="967"/>
      <c r="CI115" s="967"/>
      <c r="CJ115" s="967"/>
      <c r="CK115" s="997"/>
      <c r="CL115" s="998"/>
      <c r="CM115" s="1001" t="s">
        <v>463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444</v>
      </c>
      <c r="DM115" s="1011"/>
      <c r="DN115" s="1011"/>
      <c r="DO115" s="1011"/>
      <c r="DP115" s="1012"/>
      <c r="DQ115" s="1013" t="s">
        <v>440</v>
      </c>
      <c r="DR115" s="1011"/>
      <c r="DS115" s="1011"/>
      <c r="DT115" s="1011"/>
      <c r="DU115" s="1012"/>
      <c r="DV115" s="1014" t="s">
        <v>444</v>
      </c>
      <c r="DW115" s="1015"/>
      <c r="DX115" s="1015"/>
      <c r="DY115" s="1015"/>
      <c r="DZ115" s="1016"/>
    </row>
    <row r="116" spans="1:130" s="246" customFormat="1" ht="26.25" customHeight="1" x14ac:dyDescent="0.15">
      <c r="A116" s="1008"/>
      <c r="B116" s="1009"/>
      <c r="C116" s="1017" t="s">
        <v>464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407</v>
      </c>
      <c r="AB116" s="1011"/>
      <c r="AC116" s="1011"/>
      <c r="AD116" s="1011"/>
      <c r="AE116" s="1012"/>
      <c r="AF116" s="1013" t="s">
        <v>440</v>
      </c>
      <c r="AG116" s="1011"/>
      <c r="AH116" s="1011"/>
      <c r="AI116" s="1011"/>
      <c r="AJ116" s="1012"/>
      <c r="AK116" s="1013" t="s">
        <v>444</v>
      </c>
      <c r="AL116" s="1011"/>
      <c r="AM116" s="1011"/>
      <c r="AN116" s="1011"/>
      <c r="AO116" s="1012"/>
      <c r="AP116" s="1014" t="s">
        <v>452</v>
      </c>
      <c r="AQ116" s="1015"/>
      <c r="AR116" s="1015"/>
      <c r="AS116" s="1015"/>
      <c r="AT116" s="1016"/>
      <c r="AU116" s="952"/>
      <c r="AV116" s="953"/>
      <c r="AW116" s="953"/>
      <c r="AX116" s="953"/>
      <c r="AY116" s="953"/>
      <c r="AZ116" s="1019" t="s">
        <v>465</v>
      </c>
      <c r="BA116" s="1020"/>
      <c r="BB116" s="1020"/>
      <c r="BC116" s="1020"/>
      <c r="BD116" s="1020"/>
      <c r="BE116" s="1020"/>
      <c r="BF116" s="1020"/>
      <c r="BG116" s="1020"/>
      <c r="BH116" s="1020"/>
      <c r="BI116" s="1020"/>
      <c r="BJ116" s="1020"/>
      <c r="BK116" s="1020"/>
      <c r="BL116" s="1020"/>
      <c r="BM116" s="1020"/>
      <c r="BN116" s="1020"/>
      <c r="BO116" s="1020"/>
      <c r="BP116" s="1021"/>
      <c r="BQ116" s="971" t="s">
        <v>441</v>
      </c>
      <c r="BR116" s="972"/>
      <c r="BS116" s="972"/>
      <c r="BT116" s="972"/>
      <c r="BU116" s="972"/>
      <c r="BV116" s="972" t="s">
        <v>452</v>
      </c>
      <c r="BW116" s="972"/>
      <c r="BX116" s="972"/>
      <c r="BY116" s="972"/>
      <c r="BZ116" s="972"/>
      <c r="CA116" s="972" t="s">
        <v>452</v>
      </c>
      <c r="CB116" s="972"/>
      <c r="CC116" s="972"/>
      <c r="CD116" s="972"/>
      <c r="CE116" s="972"/>
      <c r="CF116" s="966" t="s">
        <v>407</v>
      </c>
      <c r="CG116" s="967"/>
      <c r="CH116" s="967"/>
      <c r="CI116" s="967"/>
      <c r="CJ116" s="967"/>
      <c r="CK116" s="997"/>
      <c r="CL116" s="998"/>
      <c r="CM116" s="968" t="s">
        <v>466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444</v>
      </c>
      <c r="DH116" s="1011"/>
      <c r="DI116" s="1011"/>
      <c r="DJ116" s="1011"/>
      <c r="DK116" s="1012"/>
      <c r="DL116" s="1013" t="s">
        <v>444</v>
      </c>
      <c r="DM116" s="1011"/>
      <c r="DN116" s="1011"/>
      <c r="DO116" s="1011"/>
      <c r="DP116" s="1012"/>
      <c r="DQ116" s="1013" t="s">
        <v>128</v>
      </c>
      <c r="DR116" s="1011"/>
      <c r="DS116" s="1011"/>
      <c r="DT116" s="1011"/>
      <c r="DU116" s="1012"/>
      <c r="DV116" s="1014" t="s">
        <v>407</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467</v>
      </c>
      <c r="Z117" s="938"/>
      <c r="AA117" s="1028">
        <v>2401998</v>
      </c>
      <c r="AB117" s="1029"/>
      <c r="AC117" s="1029"/>
      <c r="AD117" s="1029"/>
      <c r="AE117" s="1030"/>
      <c r="AF117" s="1031">
        <v>2450490</v>
      </c>
      <c r="AG117" s="1029"/>
      <c r="AH117" s="1029"/>
      <c r="AI117" s="1029"/>
      <c r="AJ117" s="1030"/>
      <c r="AK117" s="1031">
        <v>2462776</v>
      </c>
      <c r="AL117" s="1029"/>
      <c r="AM117" s="1029"/>
      <c r="AN117" s="1029"/>
      <c r="AO117" s="1030"/>
      <c r="AP117" s="1032"/>
      <c r="AQ117" s="1033"/>
      <c r="AR117" s="1033"/>
      <c r="AS117" s="1033"/>
      <c r="AT117" s="1034"/>
      <c r="AU117" s="952"/>
      <c r="AV117" s="953"/>
      <c r="AW117" s="953"/>
      <c r="AX117" s="953"/>
      <c r="AY117" s="953"/>
      <c r="AZ117" s="1019" t="s">
        <v>468</v>
      </c>
      <c r="BA117" s="1020"/>
      <c r="BB117" s="1020"/>
      <c r="BC117" s="1020"/>
      <c r="BD117" s="1020"/>
      <c r="BE117" s="1020"/>
      <c r="BF117" s="1020"/>
      <c r="BG117" s="1020"/>
      <c r="BH117" s="1020"/>
      <c r="BI117" s="1020"/>
      <c r="BJ117" s="1020"/>
      <c r="BK117" s="1020"/>
      <c r="BL117" s="1020"/>
      <c r="BM117" s="1020"/>
      <c r="BN117" s="1020"/>
      <c r="BO117" s="1020"/>
      <c r="BP117" s="1021"/>
      <c r="BQ117" s="971" t="s">
        <v>440</v>
      </c>
      <c r="BR117" s="972"/>
      <c r="BS117" s="972"/>
      <c r="BT117" s="972"/>
      <c r="BU117" s="972"/>
      <c r="BV117" s="972" t="s">
        <v>128</v>
      </c>
      <c r="BW117" s="972"/>
      <c r="BX117" s="972"/>
      <c r="BY117" s="972"/>
      <c r="BZ117" s="972"/>
      <c r="CA117" s="972" t="s">
        <v>443</v>
      </c>
      <c r="CB117" s="972"/>
      <c r="CC117" s="972"/>
      <c r="CD117" s="972"/>
      <c r="CE117" s="972"/>
      <c r="CF117" s="966" t="s">
        <v>469</v>
      </c>
      <c r="CG117" s="967"/>
      <c r="CH117" s="967"/>
      <c r="CI117" s="967"/>
      <c r="CJ117" s="967"/>
      <c r="CK117" s="997"/>
      <c r="CL117" s="998"/>
      <c r="CM117" s="968" t="s">
        <v>470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471</v>
      </c>
      <c r="DH117" s="1011"/>
      <c r="DI117" s="1011"/>
      <c r="DJ117" s="1011"/>
      <c r="DK117" s="1012"/>
      <c r="DL117" s="1013" t="s">
        <v>444</v>
      </c>
      <c r="DM117" s="1011"/>
      <c r="DN117" s="1011"/>
      <c r="DO117" s="1011"/>
      <c r="DP117" s="1012"/>
      <c r="DQ117" s="1013" t="s">
        <v>444</v>
      </c>
      <c r="DR117" s="1011"/>
      <c r="DS117" s="1011"/>
      <c r="DT117" s="1011"/>
      <c r="DU117" s="1012"/>
      <c r="DV117" s="1014" t="s">
        <v>444</v>
      </c>
      <c r="DW117" s="1015"/>
      <c r="DX117" s="1015"/>
      <c r="DY117" s="1015"/>
      <c r="DZ117" s="1016"/>
    </row>
    <row r="118" spans="1:130" s="246" customFormat="1" ht="26.25" customHeight="1" x14ac:dyDescent="0.15">
      <c r="A118" s="956" t="s">
        <v>435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433</v>
      </c>
      <c r="AB118" s="937"/>
      <c r="AC118" s="937"/>
      <c r="AD118" s="937"/>
      <c r="AE118" s="938"/>
      <c r="AF118" s="936" t="s">
        <v>304</v>
      </c>
      <c r="AG118" s="937"/>
      <c r="AH118" s="937"/>
      <c r="AI118" s="937"/>
      <c r="AJ118" s="938"/>
      <c r="AK118" s="936" t="s">
        <v>303</v>
      </c>
      <c r="AL118" s="937"/>
      <c r="AM118" s="937"/>
      <c r="AN118" s="937"/>
      <c r="AO118" s="938"/>
      <c r="AP118" s="1023" t="s">
        <v>434</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441</v>
      </c>
      <c r="BR118" s="1050"/>
      <c r="BS118" s="1050"/>
      <c r="BT118" s="1050"/>
      <c r="BU118" s="1050"/>
      <c r="BV118" s="1050" t="s">
        <v>128</v>
      </c>
      <c r="BW118" s="1050"/>
      <c r="BX118" s="1050"/>
      <c r="BY118" s="1050"/>
      <c r="BZ118" s="1050"/>
      <c r="CA118" s="1050" t="s">
        <v>469</v>
      </c>
      <c r="CB118" s="1050"/>
      <c r="CC118" s="1050"/>
      <c r="CD118" s="1050"/>
      <c r="CE118" s="1050"/>
      <c r="CF118" s="966" t="s">
        <v>128</v>
      </c>
      <c r="CG118" s="967"/>
      <c r="CH118" s="967"/>
      <c r="CI118" s="967"/>
      <c r="CJ118" s="967"/>
      <c r="CK118" s="997"/>
      <c r="CL118" s="998"/>
      <c r="CM118" s="968" t="s">
        <v>473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440</v>
      </c>
      <c r="DH118" s="1011"/>
      <c r="DI118" s="1011"/>
      <c r="DJ118" s="1011"/>
      <c r="DK118" s="1012"/>
      <c r="DL118" s="1013" t="s">
        <v>128</v>
      </c>
      <c r="DM118" s="1011"/>
      <c r="DN118" s="1011"/>
      <c r="DO118" s="1011"/>
      <c r="DP118" s="1012"/>
      <c r="DQ118" s="1013" t="s">
        <v>441</v>
      </c>
      <c r="DR118" s="1011"/>
      <c r="DS118" s="1011"/>
      <c r="DT118" s="1011"/>
      <c r="DU118" s="1012"/>
      <c r="DV118" s="1014" t="s">
        <v>469</v>
      </c>
      <c r="DW118" s="1015"/>
      <c r="DX118" s="1015"/>
      <c r="DY118" s="1015"/>
      <c r="DZ118" s="1016"/>
    </row>
    <row r="119" spans="1:130" s="246" customFormat="1" ht="26.25" customHeight="1" x14ac:dyDescent="0.15">
      <c r="A119" s="1110" t="s">
        <v>438</v>
      </c>
      <c r="B119" s="996"/>
      <c r="C119" s="975" t="s">
        <v>439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407</v>
      </c>
      <c r="AB119" s="944"/>
      <c r="AC119" s="944"/>
      <c r="AD119" s="944"/>
      <c r="AE119" s="945"/>
      <c r="AF119" s="946" t="s">
        <v>441</v>
      </c>
      <c r="AG119" s="944"/>
      <c r="AH119" s="944"/>
      <c r="AI119" s="944"/>
      <c r="AJ119" s="945"/>
      <c r="AK119" s="946" t="s">
        <v>449</v>
      </c>
      <c r="AL119" s="944"/>
      <c r="AM119" s="944"/>
      <c r="AN119" s="944"/>
      <c r="AO119" s="945"/>
      <c r="AP119" s="947" t="s">
        <v>128</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474</v>
      </c>
      <c r="BP119" s="1058"/>
      <c r="BQ119" s="1049">
        <v>31462214</v>
      </c>
      <c r="BR119" s="1050"/>
      <c r="BS119" s="1050"/>
      <c r="BT119" s="1050"/>
      <c r="BU119" s="1050"/>
      <c r="BV119" s="1050">
        <v>30809612</v>
      </c>
      <c r="BW119" s="1050"/>
      <c r="BX119" s="1050"/>
      <c r="BY119" s="1050"/>
      <c r="BZ119" s="1050"/>
      <c r="CA119" s="1050">
        <v>31136410</v>
      </c>
      <c r="CB119" s="1050"/>
      <c r="CC119" s="1050"/>
      <c r="CD119" s="1050"/>
      <c r="CE119" s="1050"/>
      <c r="CF119" s="1051"/>
      <c r="CG119" s="1052"/>
      <c r="CH119" s="1052"/>
      <c r="CI119" s="1052"/>
      <c r="CJ119" s="1053"/>
      <c r="CK119" s="999"/>
      <c r="CL119" s="1000"/>
      <c r="CM119" s="1054" t="s">
        <v>475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128</v>
      </c>
      <c r="DH119" s="1036"/>
      <c r="DI119" s="1036"/>
      <c r="DJ119" s="1036"/>
      <c r="DK119" s="1037"/>
      <c r="DL119" s="1035" t="s">
        <v>444</v>
      </c>
      <c r="DM119" s="1036"/>
      <c r="DN119" s="1036"/>
      <c r="DO119" s="1036"/>
      <c r="DP119" s="1037"/>
      <c r="DQ119" s="1035" t="s">
        <v>444</v>
      </c>
      <c r="DR119" s="1036"/>
      <c r="DS119" s="1036"/>
      <c r="DT119" s="1036"/>
      <c r="DU119" s="1037"/>
      <c r="DV119" s="1038" t="s">
        <v>407</v>
      </c>
      <c r="DW119" s="1039"/>
      <c r="DX119" s="1039"/>
      <c r="DY119" s="1039"/>
      <c r="DZ119" s="1040"/>
    </row>
    <row r="120" spans="1:130" s="246" customFormat="1" ht="26.25" customHeight="1" x14ac:dyDescent="0.15">
      <c r="A120" s="1111"/>
      <c r="B120" s="998"/>
      <c r="C120" s="968" t="s">
        <v>448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440</v>
      </c>
      <c r="AG120" s="1011"/>
      <c r="AH120" s="1011"/>
      <c r="AI120" s="1011"/>
      <c r="AJ120" s="1012"/>
      <c r="AK120" s="1013" t="s">
        <v>128</v>
      </c>
      <c r="AL120" s="1011"/>
      <c r="AM120" s="1011"/>
      <c r="AN120" s="1011"/>
      <c r="AO120" s="1012"/>
      <c r="AP120" s="1014" t="s">
        <v>128</v>
      </c>
      <c r="AQ120" s="1015"/>
      <c r="AR120" s="1015"/>
      <c r="AS120" s="1015"/>
      <c r="AT120" s="1016"/>
      <c r="AU120" s="1041" t="s">
        <v>476</v>
      </c>
      <c r="AV120" s="1042"/>
      <c r="AW120" s="1042"/>
      <c r="AX120" s="1042"/>
      <c r="AY120" s="1043"/>
      <c r="AZ120" s="992" t="s">
        <v>477</v>
      </c>
      <c r="BA120" s="941"/>
      <c r="BB120" s="941"/>
      <c r="BC120" s="941"/>
      <c r="BD120" s="941"/>
      <c r="BE120" s="941"/>
      <c r="BF120" s="941"/>
      <c r="BG120" s="941"/>
      <c r="BH120" s="941"/>
      <c r="BI120" s="941"/>
      <c r="BJ120" s="941"/>
      <c r="BK120" s="941"/>
      <c r="BL120" s="941"/>
      <c r="BM120" s="941"/>
      <c r="BN120" s="941"/>
      <c r="BO120" s="941"/>
      <c r="BP120" s="942"/>
      <c r="BQ120" s="978">
        <v>4043591</v>
      </c>
      <c r="BR120" s="979"/>
      <c r="BS120" s="979"/>
      <c r="BT120" s="979"/>
      <c r="BU120" s="979"/>
      <c r="BV120" s="979">
        <v>3933460</v>
      </c>
      <c r="BW120" s="979"/>
      <c r="BX120" s="979"/>
      <c r="BY120" s="979"/>
      <c r="BZ120" s="979"/>
      <c r="CA120" s="979">
        <v>4205197</v>
      </c>
      <c r="CB120" s="979"/>
      <c r="CC120" s="979"/>
      <c r="CD120" s="979"/>
      <c r="CE120" s="979"/>
      <c r="CF120" s="993">
        <v>47.9</v>
      </c>
      <c r="CG120" s="994"/>
      <c r="CH120" s="994"/>
      <c r="CI120" s="994"/>
      <c r="CJ120" s="994"/>
      <c r="CK120" s="1059" t="s">
        <v>478</v>
      </c>
      <c r="CL120" s="1060"/>
      <c r="CM120" s="1060"/>
      <c r="CN120" s="1060"/>
      <c r="CO120" s="1061"/>
      <c r="CP120" s="1067" t="s">
        <v>479</v>
      </c>
      <c r="CQ120" s="1068"/>
      <c r="CR120" s="1068"/>
      <c r="CS120" s="1068"/>
      <c r="CT120" s="1068"/>
      <c r="CU120" s="1068"/>
      <c r="CV120" s="1068"/>
      <c r="CW120" s="1068"/>
      <c r="CX120" s="1068"/>
      <c r="CY120" s="1068"/>
      <c r="CZ120" s="1068"/>
      <c r="DA120" s="1068"/>
      <c r="DB120" s="1068"/>
      <c r="DC120" s="1068"/>
      <c r="DD120" s="1068"/>
      <c r="DE120" s="1068"/>
      <c r="DF120" s="1069"/>
      <c r="DG120" s="978">
        <v>4930613</v>
      </c>
      <c r="DH120" s="979"/>
      <c r="DI120" s="979"/>
      <c r="DJ120" s="979"/>
      <c r="DK120" s="979"/>
      <c r="DL120" s="979">
        <v>5021100</v>
      </c>
      <c r="DM120" s="979"/>
      <c r="DN120" s="979"/>
      <c r="DO120" s="979"/>
      <c r="DP120" s="979"/>
      <c r="DQ120" s="979">
        <v>5056392</v>
      </c>
      <c r="DR120" s="979"/>
      <c r="DS120" s="979"/>
      <c r="DT120" s="979"/>
      <c r="DU120" s="979"/>
      <c r="DV120" s="980">
        <v>57.6</v>
      </c>
      <c r="DW120" s="980"/>
      <c r="DX120" s="980"/>
      <c r="DY120" s="980"/>
      <c r="DZ120" s="981"/>
    </row>
    <row r="121" spans="1:130" s="246" customFormat="1" ht="26.25" customHeight="1" x14ac:dyDescent="0.15">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128</v>
      </c>
      <c r="AB121" s="1011"/>
      <c r="AC121" s="1011"/>
      <c r="AD121" s="1011"/>
      <c r="AE121" s="1012"/>
      <c r="AF121" s="1013" t="s">
        <v>440</v>
      </c>
      <c r="AG121" s="1011"/>
      <c r="AH121" s="1011"/>
      <c r="AI121" s="1011"/>
      <c r="AJ121" s="1012"/>
      <c r="AK121" s="1013" t="s">
        <v>446</v>
      </c>
      <c r="AL121" s="1011"/>
      <c r="AM121" s="1011"/>
      <c r="AN121" s="1011"/>
      <c r="AO121" s="1012"/>
      <c r="AP121" s="1014" t="s">
        <v>440</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186948</v>
      </c>
      <c r="BR121" s="972"/>
      <c r="BS121" s="972"/>
      <c r="BT121" s="972"/>
      <c r="BU121" s="972"/>
      <c r="BV121" s="972">
        <v>176009</v>
      </c>
      <c r="BW121" s="972"/>
      <c r="BX121" s="972"/>
      <c r="BY121" s="972"/>
      <c r="BZ121" s="972"/>
      <c r="CA121" s="972">
        <v>107578</v>
      </c>
      <c r="CB121" s="972"/>
      <c r="CC121" s="972"/>
      <c r="CD121" s="972"/>
      <c r="CE121" s="972"/>
      <c r="CF121" s="966">
        <v>1.2</v>
      </c>
      <c r="CG121" s="967"/>
      <c r="CH121" s="967"/>
      <c r="CI121" s="967"/>
      <c r="CJ121" s="967"/>
      <c r="CK121" s="1062"/>
      <c r="CL121" s="1063"/>
      <c r="CM121" s="1063"/>
      <c r="CN121" s="1063"/>
      <c r="CO121" s="1064"/>
      <c r="CP121" s="1072" t="s">
        <v>482</v>
      </c>
      <c r="CQ121" s="1073"/>
      <c r="CR121" s="1073"/>
      <c r="CS121" s="1073"/>
      <c r="CT121" s="1073"/>
      <c r="CU121" s="1073"/>
      <c r="CV121" s="1073"/>
      <c r="CW121" s="1073"/>
      <c r="CX121" s="1073"/>
      <c r="CY121" s="1073"/>
      <c r="CZ121" s="1073"/>
      <c r="DA121" s="1073"/>
      <c r="DB121" s="1073"/>
      <c r="DC121" s="1073"/>
      <c r="DD121" s="1073"/>
      <c r="DE121" s="1073"/>
      <c r="DF121" s="1074"/>
      <c r="DG121" s="971">
        <v>376950</v>
      </c>
      <c r="DH121" s="972"/>
      <c r="DI121" s="972"/>
      <c r="DJ121" s="972"/>
      <c r="DK121" s="972"/>
      <c r="DL121" s="972">
        <v>342476</v>
      </c>
      <c r="DM121" s="972"/>
      <c r="DN121" s="972"/>
      <c r="DO121" s="972"/>
      <c r="DP121" s="972"/>
      <c r="DQ121" s="972">
        <v>348876</v>
      </c>
      <c r="DR121" s="972"/>
      <c r="DS121" s="972"/>
      <c r="DT121" s="972"/>
      <c r="DU121" s="972"/>
      <c r="DV121" s="973">
        <v>4</v>
      </c>
      <c r="DW121" s="973"/>
      <c r="DX121" s="973"/>
      <c r="DY121" s="973"/>
      <c r="DZ121" s="974"/>
    </row>
    <row r="122" spans="1:130" s="246" customFormat="1" ht="26.25" customHeight="1" x14ac:dyDescent="0.15">
      <c r="A122" s="1111"/>
      <c r="B122" s="998"/>
      <c r="C122" s="968" t="s">
        <v>460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444</v>
      </c>
      <c r="AB122" s="1011"/>
      <c r="AC122" s="1011"/>
      <c r="AD122" s="1011"/>
      <c r="AE122" s="1012"/>
      <c r="AF122" s="1013" t="s">
        <v>444</v>
      </c>
      <c r="AG122" s="1011"/>
      <c r="AH122" s="1011"/>
      <c r="AI122" s="1011"/>
      <c r="AJ122" s="1012"/>
      <c r="AK122" s="1013" t="s">
        <v>469</v>
      </c>
      <c r="AL122" s="1011"/>
      <c r="AM122" s="1011"/>
      <c r="AN122" s="1011"/>
      <c r="AO122" s="1012"/>
      <c r="AP122" s="1014" t="s">
        <v>446</v>
      </c>
      <c r="AQ122" s="1015"/>
      <c r="AR122" s="1015"/>
      <c r="AS122" s="1015"/>
      <c r="AT122" s="1016"/>
      <c r="AU122" s="1044"/>
      <c r="AV122" s="1045"/>
      <c r="AW122" s="1045"/>
      <c r="AX122" s="1045"/>
      <c r="AY122" s="1046"/>
      <c r="AZ122" s="1026" t="s">
        <v>483</v>
      </c>
      <c r="BA122" s="1017"/>
      <c r="BB122" s="1017"/>
      <c r="BC122" s="1017"/>
      <c r="BD122" s="1017"/>
      <c r="BE122" s="1017"/>
      <c r="BF122" s="1017"/>
      <c r="BG122" s="1017"/>
      <c r="BH122" s="1017"/>
      <c r="BI122" s="1017"/>
      <c r="BJ122" s="1017"/>
      <c r="BK122" s="1017"/>
      <c r="BL122" s="1017"/>
      <c r="BM122" s="1017"/>
      <c r="BN122" s="1017"/>
      <c r="BO122" s="1017"/>
      <c r="BP122" s="1018"/>
      <c r="BQ122" s="1049">
        <v>21262099</v>
      </c>
      <c r="BR122" s="1050"/>
      <c r="BS122" s="1050"/>
      <c r="BT122" s="1050"/>
      <c r="BU122" s="1050"/>
      <c r="BV122" s="1050">
        <v>21584206</v>
      </c>
      <c r="BW122" s="1050"/>
      <c r="BX122" s="1050"/>
      <c r="BY122" s="1050"/>
      <c r="BZ122" s="1050"/>
      <c r="CA122" s="1050">
        <v>21704855</v>
      </c>
      <c r="CB122" s="1050"/>
      <c r="CC122" s="1050"/>
      <c r="CD122" s="1050"/>
      <c r="CE122" s="1050"/>
      <c r="CF122" s="1070">
        <v>247.1</v>
      </c>
      <c r="CG122" s="1071"/>
      <c r="CH122" s="1071"/>
      <c r="CI122" s="1071"/>
      <c r="CJ122" s="1071"/>
      <c r="CK122" s="1062"/>
      <c r="CL122" s="1063"/>
      <c r="CM122" s="1063"/>
      <c r="CN122" s="1063"/>
      <c r="CO122" s="1064"/>
      <c r="CP122" s="1072" t="s">
        <v>484</v>
      </c>
      <c r="CQ122" s="1073"/>
      <c r="CR122" s="1073"/>
      <c r="CS122" s="1073"/>
      <c r="CT122" s="1073"/>
      <c r="CU122" s="1073"/>
      <c r="CV122" s="1073"/>
      <c r="CW122" s="1073"/>
      <c r="CX122" s="1073"/>
      <c r="CY122" s="1073"/>
      <c r="CZ122" s="1073"/>
      <c r="DA122" s="1073"/>
      <c r="DB122" s="1073"/>
      <c r="DC122" s="1073"/>
      <c r="DD122" s="1073"/>
      <c r="DE122" s="1073"/>
      <c r="DF122" s="1074"/>
      <c r="DG122" s="971">
        <v>294966</v>
      </c>
      <c r="DH122" s="972"/>
      <c r="DI122" s="972"/>
      <c r="DJ122" s="972"/>
      <c r="DK122" s="972"/>
      <c r="DL122" s="972">
        <v>269345</v>
      </c>
      <c r="DM122" s="972"/>
      <c r="DN122" s="972"/>
      <c r="DO122" s="972"/>
      <c r="DP122" s="972"/>
      <c r="DQ122" s="972">
        <v>243108</v>
      </c>
      <c r="DR122" s="972"/>
      <c r="DS122" s="972"/>
      <c r="DT122" s="972"/>
      <c r="DU122" s="972"/>
      <c r="DV122" s="973">
        <v>2.8</v>
      </c>
      <c r="DW122" s="973"/>
      <c r="DX122" s="973"/>
      <c r="DY122" s="973"/>
      <c r="DZ122" s="974"/>
    </row>
    <row r="123" spans="1:130" s="246" customFormat="1" ht="26.25" customHeight="1" x14ac:dyDescent="0.15">
      <c r="A123" s="1111"/>
      <c r="B123" s="998"/>
      <c r="C123" s="968" t="s">
        <v>466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15268</v>
      </c>
      <c r="AB123" s="1011"/>
      <c r="AC123" s="1011"/>
      <c r="AD123" s="1011"/>
      <c r="AE123" s="1012"/>
      <c r="AF123" s="1013" t="s">
        <v>440</v>
      </c>
      <c r="AG123" s="1011"/>
      <c r="AH123" s="1011"/>
      <c r="AI123" s="1011"/>
      <c r="AJ123" s="1012"/>
      <c r="AK123" s="1013" t="s">
        <v>446</v>
      </c>
      <c r="AL123" s="1011"/>
      <c r="AM123" s="1011"/>
      <c r="AN123" s="1011"/>
      <c r="AO123" s="1012"/>
      <c r="AP123" s="1014" t="s">
        <v>440</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485</v>
      </c>
      <c r="BP123" s="1058"/>
      <c r="BQ123" s="1117">
        <v>25492638</v>
      </c>
      <c r="BR123" s="1118"/>
      <c r="BS123" s="1118"/>
      <c r="BT123" s="1118"/>
      <c r="BU123" s="1118"/>
      <c r="BV123" s="1118">
        <v>25693675</v>
      </c>
      <c r="BW123" s="1118"/>
      <c r="BX123" s="1118"/>
      <c r="BY123" s="1118"/>
      <c r="BZ123" s="1118"/>
      <c r="CA123" s="1118">
        <v>26017630</v>
      </c>
      <c r="CB123" s="1118"/>
      <c r="CC123" s="1118"/>
      <c r="CD123" s="1118"/>
      <c r="CE123" s="1118"/>
      <c r="CF123" s="1051"/>
      <c r="CG123" s="1052"/>
      <c r="CH123" s="1052"/>
      <c r="CI123" s="1052"/>
      <c r="CJ123" s="1053"/>
      <c r="CK123" s="1062"/>
      <c r="CL123" s="1063"/>
      <c r="CM123" s="1063"/>
      <c r="CN123" s="1063"/>
      <c r="CO123" s="1064"/>
      <c r="CP123" s="1072" t="s">
        <v>486</v>
      </c>
      <c r="CQ123" s="1073"/>
      <c r="CR123" s="1073"/>
      <c r="CS123" s="1073"/>
      <c r="CT123" s="1073"/>
      <c r="CU123" s="1073"/>
      <c r="CV123" s="1073"/>
      <c r="CW123" s="1073"/>
      <c r="CX123" s="1073"/>
      <c r="CY123" s="1073"/>
      <c r="CZ123" s="1073"/>
      <c r="DA123" s="1073"/>
      <c r="DB123" s="1073"/>
      <c r="DC123" s="1073"/>
      <c r="DD123" s="1073"/>
      <c r="DE123" s="1073"/>
      <c r="DF123" s="1074"/>
      <c r="DG123" s="1010">
        <v>1191138</v>
      </c>
      <c r="DH123" s="1011"/>
      <c r="DI123" s="1011"/>
      <c r="DJ123" s="1011"/>
      <c r="DK123" s="1012"/>
      <c r="DL123" s="1013">
        <v>247782</v>
      </c>
      <c r="DM123" s="1011"/>
      <c r="DN123" s="1011"/>
      <c r="DO123" s="1011"/>
      <c r="DP123" s="1012"/>
      <c r="DQ123" s="1013">
        <v>234006</v>
      </c>
      <c r="DR123" s="1011"/>
      <c r="DS123" s="1011"/>
      <c r="DT123" s="1011"/>
      <c r="DU123" s="1012"/>
      <c r="DV123" s="1014">
        <v>2.7</v>
      </c>
      <c r="DW123" s="1015"/>
      <c r="DX123" s="1015"/>
      <c r="DY123" s="1015"/>
      <c r="DZ123" s="1016"/>
    </row>
    <row r="124" spans="1:130" s="246" customFormat="1" ht="26.25" customHeight="1" thickBot="1" x14ac:dyDescent="0.2">
      <c r="A124" s="1111"/>
      <c r="B124" s="998"/>
      <c r="C124" s="968" t="s">
        <v>470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447</v>
      </c>
      <c r="AG124" s="1011"/>
      <c r="AH124" s="1011"/>
      <c r="AI124" s="1011"/>
      <c r="AJ124" s="1012"/>
      <c r="AK124" s="1013" t="s">
        <v>128</v>
      </c>
      <c r="AL124" s="1011"/>
      <c r="AM124" s="1011"/>
      <c r="AN124" s="1011"/>
      <c r="AO124" s="1012"/>
      <c r="AP124" s="1014" t="s">
        <v>447</v>
      </c>
      <c r="AQ124" s="1015"/>
      <c r="AR124" s="1015"/>
      <c r="AS124" s="1015"/>
      <c r="AT124" s="1016"/>
      <c r="AU124" s="1113" t="s">
        <v>487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65</v>
      </c>
      <c r="BR124" s="1080"/>
      <c r="BS124" s="1080"/>
      <c r="BT124" s="1080"/>
      <c r="BU124" s="1080"/>
      <c r="BV124" s="1080">
        <v>57.5</v>
      </c>
      <c r="BW124" s="1080"/>
      <c r="BX124" s="1080"/>
      <c r="BY124" s="1080"/>
      <c r="BZ124" s="1080"/>
      <c r="CA124" s="1080">
        <v>58.2</v>
      </c>
      <c r="CB124" s="1080"/>
      <c r="CC124" s="1080"/>
      <c r="CD124" s="1080"/>
      <c r="CE124" s="1080"/>
      <c r="CF124" s="1081"/>
      <c r="CG124" s="1082"/>
      <c r="CH124" s="1082"/>
      <c r="CI124" s="1082"/>
      <c r="CJ124" s="1083"/>
      <c r="CK124" s="1065"/>
      <c r="CL124" s="1065"/>
      <c r="CM124" s="1065"/>
      <c r="CN124" s="1065"/>
      <c r="CO124" s="1066"/>
      <c r="CP124" s="1072" t="s">
        <v>488</v>
      </c>
      <c r="CQ124" s="1073"/>
      <c r="CR124" s="1073"/>
      <c r="CS124" s="1073"/>
      <c r="CT124" s="1073"/>
      <c r="CU124" s="1073"/>
      <c r="CV124" s="1073"/>
      <c r="CW124" s="1073"/>
      <c r="CX124" s="1073"/>
      <c r="CY124" s="1073"/>
      <c r="CZ124" s="1073"/>
      <c r="DA124" s="1073"/>
      <c r="DB124" s="1073"/>
      <c r="DC124" s="1073"/>
      <c r="DD124" s="1073"/>
      <c r="DE124" s="1073"/>
      <c r="DF124" s="1074"/>
      <c r="DG124" s="1057">
        <v>58693</v>
      </c>
      <c r="DH124" s="1036"/>
      <c r="DI124" s="1036"/>
      <c r="DJ124" s="1036"/>
      <c r="DK124" s="1037"/>
      <c r="DL124" s="1035">
        <v>94858</v>
      </c>
      <c r="DM124" s="1036"/>
      <c r="DN124" s="1036"/>
      <c r="DO124" s="1036"/>
      <c r="DP124" s="1037"/>
      <c r="DQ124" s="1035">
        <v>134251</v>
      </c>
      <c r="DR124" s="1036"/>
      <c r="DS124" s="1036"/>
      <c r="DT124" s="1036"/>
      <c r="DU124" s="1037"/>
      <c r="DV124" s="1038">
        <v>1.5</v>
      </c>
      <c r="DW124" s="1039"/>
      <c r="DX124" s="1039"/>
      <c r="DY124" s="1039"/>
      <c r="DZ124" s="1040"/>
    </row>
    <row r="125" spans="1:130" s="246" customFormat="1" ht="26.25" customHeight="1" x14ac:dyDescent="0.15">
      <c r="A125" s="1111"/>
      <c r="B125" s="998"/>
      <c r="C125" s="968" t="s">
        <v>473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447</v>
      </c>
      <c r="AB125" s="1011"/>
      <c r="AC125" s="1011"/>
      <c r="AD125" s="1011"/>
      <c r="AE125" s="1012"/>
      <c r="AF125" s="1013" t="s">
        <v>449</v>
      </c>
      <c r="AG125" s="1011"/>
      <c r="AH125" s="1011"/>
      <c r="AI125" s="1011"/>
      <c r="AJ125" s="1012"/>
      <c r="AK125" s="1013" t="s">
        <v>128</v>
      </c>
      <c r="AL125" s="1011"/>
      <c r="AM125" s="1011"/>
      <c r="AN125" s="1011"/>
      <c r="AO125" s="1012"/>
      <c r="AP125" s="1014" t="s">
        <v>444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489</v>
      </c>
      <c r="CL125" s="1060"/>
      <c r="CM125" s="1060"/>
      <c r="CN125" s="1060"/>
      <c r="CO125" s="1061"/>
      <c r="CP125" s="992" t="s">
        <v>490</v>
      </c>
      <c r="CQ125" s="941"/>
      <c r="CR125" s="941"/>
      <c r="CS125" s="941"/>
      <c r="CT125" s="941"/>
      <c r="CU125" s="941"/>
      <c r="CV125" s="941"/>
      <c r="CW125" s="941"/>
      <c r="CX125" s="941"/>
      <c r="CY125" s="941"/>
      <c r="CZ125" s="941"/>
      <c r="DA125" s="941"/>
      <c r="DB125" s="941"/>
      <c r="DC125" s="941"/>
      <c r="DD125" s="941"/>
      <c r="DE125" s="941"/>
      <c r="DF125" s="942"/>
      <c r="DG125" s="978" t="s">
        <v>447</v>
      </c>
      <c r="DH125" s="979"/>
      <c r="DI125" s="979"/>
      <c r="DJ125" s="979"/>
      <c r="DK125" s="979"/>
      <c r="DL125" s="979" t="s">
        <v>444</v>
      </c>
      <c r="DM125" s="979"/>
      <c r="DN125" s="979"/>
      <c r="DO125" s="979"/>
      <c r="DP125" s="979"/>
      <c r="DQ125" s="979" t="s">
        <v>444</v>
      </c>
      <c r="DR125" s="979"/>
      <c r="DS125" s="979"/>
      <c r="DT125" s="979"/>
      <c r="DU125" s="979"/>
      <c r="DV125" s="980" t="s">
        <v>128</v>
      </c>
      <c r="DW125" s="980"/>
      <c r="DX125" s="980"/>
      <c r="DY125" s="980"/>
      <c r="DZ125" s="981"/>
    </row>
    <row r="126" spans="1:130" s="246" customFormat="1" ht="26.25" customHeight="1" thickBot="1" x14ac:dyDescent="0.2">
      <c r="A126" s="1111"/>
      <c r="B126" s="998"/>
      <c r="C126" s="968" t="s">
        <v>475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444</v>
      </c>
      <c r="AB126" s="1011"/>
      <c r="AC126" s="1011"/>
      <c r="AD126" s="1011"/>
      <c r="AE126" s="1012"/>
      <c r="AF126" s="1013" t="s">
        <v>440</v>
      </c>
      <c r="AG126" s="1011"/>
      <c r="AH126" s="1011"/>
      <c r="AI126" s="1011"/>
      <c r="AJ126" s="1012"/>
      <c r="AK126" s="1013" t="s">
        <v>471</v>
      </c>
      <c r="AL126" s="1011"/>
      <c r="AM126" s="1011"/>
      <c r="AN126" s="1011"/>
      <c r="AO126" s="1012"/>
      <c r="AP126" s="1014" t="s">
        <v>469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491</v>
      </c>
      <c r="CQ126" s="1002"/>
      <c r="CR126" s="1002"/>
      <c r="CS126" s="1002"/>
      <c r="CT126" s="1002"/>
      <c r="CU126" s="1002"/>
      <c r="CV126" s="1002"/>
      <c r="CW126" s="1002"/>
      <c r="CX126" s="1002"/>
      <c r="CY126" s="1002"/>
      <c r="CZ126" s="1002"/>
      <c r="DA126" s="1002"/>
      <c r="DB126" s="1002"/>
      <c r="DC126" s="1002"/>
      <c r="DD126" s="1002"/>
      <c r="DE126" s="1002"/>
      <c r="DF126" s="1003"/>
      <c r="DG126" s="971" t="s">
        <v>469</v>
      </c>
      <c r="DH126" s="972"/>
      <c r="DI126" s="972"/>
      <c r="DJ126" s="972"/>
      <c r="DK126" s="972"/>
      <c r="DL126" s="972" t="s">
        <v>128</v>
      </c>
      <c r="DM126" s="972"/>
      <c r="DN126" s="972"/>
      <c r="DO126" s="972"/>
      <c r="DP126" s="972"/>
      <c r="DQ126" s="972" t="s">
        <v>128</v>
      </c>
      <c r="DR126" s="972"/>
      <c r="DS126" s="972"/>
      <c r="DT126" s="972"/>
      <c r="DU126" s="972"/>
      <c r="DV126" s="973" t="s">
        <v>447</v>
      </c>
      <c r="DW126" s="973"/>
      <c r="DX126" s="973"/>
      <c r="DY126" s="973"/>
      <c r="DZ126" s="974"/>
    </row>
    <row r="127" spans="1:130" s="246" customFormat="1" ht="26.25" customHeight="1" x14ac:dyDescent="0.15">
      <c r="A127" s="1112"/>
      <c r="B127" s="1000"/>
      <c r="C127" s="1054" t="s">
        <v>492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6907</v>
      </c>
      <c r="AB127" s="1011"/>
      <c r="AC127" s="1011"/>
      <c r="AD127" s="1011"/>
      <c r="AE127" s="1012"/>
      <c r="AF127" s="1013">
        <v>6632</v>
      </c>
      <c r="AG127" s="1011"/>
      <c r="AH127" s="1011"/>
      <c r="AI127" s="1011"/>
      <c r="AJ127" s="1012"/>
      <c r="AK127" s="1013">
        <v>5531</v>
      </c>
      <c r="AL127" s="1011"/>
      <c r="AM127" s="1011"/>
      <c r="AN127" s="1011"/>
      <c r="AO127" s="1012"/>
      <c r="AP127" s="1014">
        <v>0.1</v>
      </c>
      <c r="AQ127" s="1015"/>
      <c r="AR127" s="1015"/>
      <c r="AS127" s="1015"/>
      <c r="AT127" s="1016"/>
      <c r="AU127" s="282"/>
      <c r="AV127" s="282"/>
      <c r="AW127" s="282"/>
      <c r="AX127" s="1084" t="s">
        <v>493</v>
      </c>
      <c r="AY127" s="1085"/>
      <c r="AZ127" s="1085"/>
      <c r="BA127" s="1085"/>
      <c r="BB127" s="1085"/>
      <c r="BC127" s="1085"/>
      <c r="BD127" s="1085"/>
      <c r="BE127" s="1086"/>
      <c r="BF127" s="1087" t="s">
        <v>494</v>
      </c>
      <c r="BG127" s="1085"/>
      <c r="BH127" s="1085"/>
      <c r="BI127" s="1085"/>
      <c r="BJ127" s="1085"/>
      <c r="BK127" s="1085"/>
      <c r="BL127" s="1086"/>
      <c r="BM127" s="1087" t="s">
        <v>495</v>
      </c>
      <c r="BN127" s="1085"/>
      <c r="BO127" s="1085"/>
      <c r="BP127" s="1085"/>
      <c r="BQ127" s="1085"/>
      <c r="BR127" s="1085"/>
      <c r="BS127" s="1086"/>
      <c r="BT127" s="1087" t="s">
        <v>496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497</v>
      </c>
      <c r="CQ127" s="1002"/>
      <c r="CR127" s="1002"/>
      <c r="CS127" s="1002"/>
      <c r="CT127" s="1002"/>
      <c r="CU127" s="1002"/>
      <c r="CV127" s="1002"/>
      <c r="CW127" s="1002"/>
      <c r="CX127" s="1002"/>
      <c r="CY127" s="1002"/>
      <c r="CZ127" s="1002"/>
      <c r="DA127" s="1002"/>
      <c r="DB127" s="1002"/>
      <c r="DC127" s="1002"/>
      <c r="DD127" s="1002"/>
      <c r="DE127" s="1002"/>
      <c r="DF127" s="1003"/>
      <c r="DG127" s="971" t="s">
        <v>444</v>
      </c>
      <c r="DH127" s="972"/>
      <c r="DI127" s="972"/>
      <c r="DJ127" s="972"/>
      <c r="DK127" s="972"/>
      <c r="DL127" s="972" t="s">
        <v>469</v>
      </c>
      <c r="DM127" s="972"/>
      <c r="DN127" s="972"/>
      <c r="DO127" s="972"/>
      <c r="DP127" s="972"/>
      <c r="DQ127" s="972" t="s">
        <v>447</v>
      </c>
      <c r="DR127" s="972"/>
      <c r="DS127" s="972"/>
      <c r="DT127" s="972"/>
      <c r="DU127" s="972"/>
      <c r="DV127" s="973" t="s">
        <v>449</v>
      </c>
      <c r="DW127" s="973"/>
      <c r="DX127" s="973"/>
      <c r="DY127" s="973"/>
      <c r="DZ127" s="974"/>
    </row>
    <row r="128" spans="1:130" s="246" customFormat="1" ht="26.25" customHeight="1" thickBot="1" x14ac:dyDescent="0.2">
      <c r="A128" s="1095" t="s">
        <v>498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499</v>
      </c>
      <c r="X128" s="1097"/>
      <c r="Y128" s="1097"/>
      <c r="Z128" s="1098"/>
      <c r="AA128" s="1099">
        <v>29106</v>
      </c>
      <c r="AB128" s="1100"/>
      <c r="AC128" s="1100"/>
      <c r="AD128" s="1100"/>
      <c r="AE128" s="1101"/>
      <c r="AF128" s="1102">
        <v>16743</v>
      </c>
      <c r="AG128" s="1100"/>
      <c r="AH128" s="1100"/>
      <c r="AI128" s="1100"/>
      <c r="AJ128" s="1101"/>
      <c r="AK128" s="1102">
        <v>11530</v>
      </c>
      <c r="AL128" s="1100"/>
      <c r="AM128" s="1100"/>
      <c r="AN128" s="1100"/>
      <c r="AO128" s="1101"/>
      <c r="AP128" s="1103"/>
      <c r="AQ128" s="1104"/>
      <c r="AR128" s="1104"/>
      <c r="AS128" s="1104"/>
      <c r="AT128" s="1105"/>
      <c r="AU128" s="282"/>
      <c r="AV128" s="282"/>
      <c r="AW128" s="282"/>
      <c r="AX128" s="940" t="s">
        <v>500</v>
      </c>
      <c r="AY128" s="941"/>
      <c r="AZ128" s="941"/>
      <c r="BA128" s="941"/>
      <c r="BB128" s="941"/>
      <c r="BC128" s="941"/>
      <c r="BD128" s="941"/>
      <c r="BE128" s="942"/>
      <c r="BF128" s="1106" t="s">
        <v>471</v>
      </c>
      <c r="BG128" s="1107"/>
      <c r="BH128" s="1107"/>
      <c r="BI128" s="1107"/>
      <c r="BJ128" s="1107"/>
      <c r="BK128" s="1107"/>
      <c r="BL128" s="1108"/>
      <c r="BM128" s="1106">
        <v>13.25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501</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128</v>
      </c>
      <c r="DR128" s="1092"/>
      <c r="DS128" s="1092"/>
      <c r="DT128" s="1092"/>
      <c r="DU128" s="1092"/>
      <c r="DV128" s="1093" t="s">
        <v>128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502</v>
      </c>
      <c r="X129" s="1126"/>
      <c r="Y129" s="1126"/>
      <c r="Z129" s="1127"/>
      <c r="AA129" s="1010">
        <v>10884871</v>
      </c>
      <c r="AB129" s="1011"/>
      <c r="AC129" s="1011"/>
      <c r="AD129" s="1011"/>
      <c r="AE129" s="1012"/>
      <c r="AF129" s="1013">
        <v>10599004</v>
      </c>
      <c r="AG129" s="1011"/>
      <c r="AH129" s="1011"/>
      <c r="AI129" s="1011"/>
      <c r="AJ129" s="1012"/>
      <c r="AK129" s="1013">
        <v>10494899</v>
      </c>
      <c r="AL129" s="1011"/>
      <c r="AM129" s="1011"/>
      <c r="AN129" s="1011"/>
      <c r="AO129" s="1012"/>
      <c r="AP129" s="1128"/>
      <c r="AQ129" s="1129"/>
      <c r="AR129" s="1129"/>
      <c r="AS129" s="1129"/>
      <c r="AT129" s="1130"/>
      <c r="AU129" s="284"/>
      <c r="AV129" s="284"/>
      <c r="AW129" s="284"/>
      <c r="AX129" s="1119" t="s">
        <v>503</v>
      </c>
      <c r="AY129" s="1002"/>
      <c r="AZ129" s="1002"/>
      <c r="BA129" s="1002"/>
      <c r="BB129" s="1002"/>
      <c r="BC129" s="1002"/>
      <c r="BD129" s="1002"/>
      <c r="BE129" s="1003"/>
      <c r="BF129" s="1120" t="s">
        <v>407</v>
      </c>
      <c r="BG129" s="1121"/>
      <c r="BH129" s="1121"/>
      <c r="BI129" s="1121"/>
      <c r="BJ129" s="1121"/>
      <c r="BK129" s="1121"/>
      <c r="BL129" s="1122"/>
      <c r="BM129" s="1120">
        <v>18.25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505</v>
      </c>
      <c r="X130" s="1126"/>
      <c r="Y130" s="1126"/>
      <c r="Z130" s="1127"/>
      <c r="AA130" s="1010">
        <v>1706884</v>
      </c>
      <c r="AB130" s="1011"/>
      <c r="AC130" s="1011"/>
      <c r="AD130" s="1011"/>
      <c r="AE130" s="1012"/>
      <c r="AF130" s="1013">
        <v>1706002</v>
      </c>
      <c r="AG130" s="1011"/>
      <c r="AH130" s="1011"/>
      <c r="AI130" s="1011"/>
      <c r="AJ130" s="1012"/>
      <c r="AK130" s="1013">
        <v>1709634</v>
      </c>
      <c r="AL130" s="1011"/>
      <c r="AM130" s="1011"/>
      <c r="AN130" s="1011"/>
      <c r="AO130" s="1012"/>
      <c r="AP130" s="1128"/>
      <c r="AQ130" s="1129"/>
      <c r="AR130" s="1129"/>
      <c r="AS130" s="1129"/>
      <c r="AT130" s="1130"/>
      <c r="AU130" s="284"/>
      <c r="AV130" s="284"/>
      <c r="AW130" s="284"/>
      <c r="AX130" s="1119" t="s">
        <v>506</v>
      </c>
      <c r="AY130" s="1002"/>
      <c r="AZ130" s="1002"/>
      <c r="BA130" s="1002"/>
      <c r="BB130" s="1002"/>
      <c r="BC130" s="1002"/>
      <c r="BD130" s="1002"/>
      <c r="BE130" s="1003"/>
      <c r="BF130" s="1156">
        <v>7.9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507</v>
      </c>
      <c r="X131" s="1164"/>
      <c r="Y131" s="1164"/>
      <c r="Z131" s="1165"/>
      <c r="AA131" s="1057">
        <v>9177987</v>
      </c>
      <c r="AB131" s="1036"/>
      <c r="AC131" s="1036"/>
      <c r="AD131" s="1036"/>
      <c r="AE131" s="1037"/>
      <c r="AF131" s="1035">
        <v>8893002</v>
      </c>
      <c r="AG131" s="1036"/>
      <c r="AH131" s="1036"/>
      <c r="AI131" s="1036"/>
      <c r="AJ131" s="1037"/>
      <c r="AK131" s="1035">
        <v>8785265</v>
      </c>
      <c r="AL131" s="1036"/>
      <c r="AM131" s="1036"/>
      <c r="AN131" s="1036"/>
      <c r="AO131" s="1037"/>
      <c r="AP131" s="1166"/>
      <c r="AQ131" s="1167"/>
      <c r="AR131" s="1167"/>
      <c r="AS131" s="1167"/>
      <c r="AT131" s="1168"/>
      <c r="AU131" s="284"/>
      <c r="AV131" s="284"/>
      <c r="AW131" s="284"/>
      <c r="AX131" s="1138" t="s">
        <v>508</v>
      </c>
      <c r="AY131" s="1089"/>
      <c r="AZ131" s="1089"/>
      <c r="BA131" s="1089"/>
      <c r="BB131" s="1089"/>
      <c r="BC131" s="1089"/>
      <c r="BD131" s="1089"/>
      <c r="BE131" s="1090"/>
      <c r="BF131" s="1139">
        <v>58.2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510</v>
      </c>
      <c r="W132" s="1149"/>
      <c r="X132" s="1149"/>
      <c r="Y132" s="1149"/>
      <c r="Z132" s="1150"/>
      <c r="AA132" s="1151">
        <v>7.2565803369999999</v>
      </c>
      <c r="AB132" s="1152"/>
      <c r="AC132" s="1152"/>
      <c r="AD132" s="1152"/>
      <c r="AE132" s="1153"/>
      <c r="AF132" s="1154">
        <v>8.1833446120000009</v>
      </c>
      <c r="AG132" s="1152"/>
      <c r="AH132" s="1152"/>
      <c r="AI132" s="1152"/>
      <c r="AJ132" s="1153"/>
      <c r="AK132" s="1154">
        <v>8.4415438809999994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511</v>
      </c>
      <c r="W133" s="1132"/>
      <c r="X133" s="1132"/>
      <c r="Y133" s="1132"/>
      <c r="Z133" s="1133"/>
      <c r="AA133" s="1134">
        <v>7.9</v>
      </c>
      <c r="AB133" s="1135"/>
      <c r="AC133" s="1135"/>
      <c r="AD133" s="1135"/>
      <c r="AE133" s="1136"/>
      <c r="AF133" s="1134">
        <v>7.6</v>
      </c>
      <c r="AG133" s="1135"/>
      <c r="AH133" s="1135"/>
      <c r="AI133" s="1135"/>
      <c r="AJ133" s="1136"/>
      <c r="AK133" s="1134">
        <v>7.9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r4VwSGIUAKCDk7z+DBRF5+RAi9PUvacn7r5cpeEHfdGLiGhJN/E6eyjhP3bXTSYCYqzTpombpHrU+c7JlfPAg==" saltValue="3VTa1hzSG7KkfSCrweAw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0" zoomScaleNormal="85" zoomScaleSheetLayoutView="5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2NLCgZ1UdGgPVncIWlRZsIXDd53+QTviDXKsJqYKTwr6v8xgLHS4Muvln8Gf5yiOW+zRfGk5asFXa3og+LcPA==" saltValue="qH73HTJzCu7UKtcYHcuK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0" zoomScaleNormal="5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7/tV4gWjEGK7Ir1hmdVZYm5WQOSMvRS4RKZ+jVr1giC7PawqvptKUiBGyj0BXdZ0ORaXhQvwKxi9CoHAEo+Bw==" saltValue="7wW9a8rk9KEOaolHMbBk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520</v>
      </c>
      <c r="AL9" s="1175"/>
      <c r="AM9" s="1175"/>
      <c r="AN9" s="1176"/>
      <c r="AO9" s="312">
        <v>2665737</v>
      </c>
      <c r="AP9" s="312">
        <v>71535</v>
      </c>
      <c r="AQ9" s="313">
        <v>90414</v>
      </c>
      <c r="AR9" s="314">
        <v>-20.9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521</v>
      </c>
      <c r="AL10" s="1175"/>
      <c r="AM10" s="1175"/>
      <c r="AN10" s="1176"/>
      <c r="AO10" s="315">
        <v>302846</v>
      </c>
      <c r="AP10" s="315">
        <v>8127</v>
      </c>
      <c r="AQ10" s="316">
        <v>7325</v>
      </c>
      <c r="AR10" s="317">
        <v>10.9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522</v>
      </c>
      <c r="AL11" s="1175"/>
      <c r="AM11" s="1175"/>
      <c r="AN11" s="1176"/>
      <c r="AO11" s="315">
        <v>641526</v>
      </c>
      <c r="AP11" s="315">
        <v>17215</v>
      </c>
      <c r="AQ11" s="316">
        <v>9426</v>
      </c>
      <c r="AR11" s="317">
        <v>82.6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523</v>
      </c>
      <c r="AL12" s="1175"/>
      <c r="AM12" s="1175"/>
      <c r="AN12" s="1176"/>
      <c r="AO12" s="315" t="s">
        <v>524</v>
      </c>
      <c r="AP12" s="315" t="s">
        <v>524</v>
      </c>
      <c r="AQ12" s="316">
        <v>1167</v>
      </c>
      <c r="AR12" s="317" t="s">
        <v>524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525</v>
      </c>
      <c r="AL13" s="1175"/>
      <c r="AM13" s="1175"/>
      <c r="AN13" s="1176"/>
      <c r="AO13" s="315" t="s">
        <v>524</v>
      </c>
      <c r="AP13" s="315" t="s">
        <v>524</v>
      </c>
      <c r="AQ13" s="316">
        <v>3</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526</v>
      </c>
      <c r="AL14" s="1175"/>
      <c r="AM14" s="1175"/>
      <c r="AN14" s="1176"/>
      <c r="AO14" s="315">
        <v>167554</v>
      </c>
      <c r="AP14" s="315">
        <v>4496</v>
      </c>
      <c r="AQ14" s="316">
        <v>4078</v>
      </c>
      <c r="AR14" s="317">
        <v>10.3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527</v>
      </c>
      <c r="AL15" s="1175"/>
      <c r="AM15" s="1175"/>
      <c r="AN15" s="1176"/>
      <c r="AO15" s="315">
        <v>32438</v>
      </c>
      <c r="AP15" s="315">
        <v>870</v>
      </c>
      <c r="AQ15" s="316">
        <v>2195</v>
      </c>
      <c r="AR15" s="317">
        <v>-60.4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528</v>
      </c>
      <c r="AL16" s="1178"/>
      <c r="AM16" s="1178"/>
      <c r="AN16" s="1179"/>
      <c r="AO16" s="315">
        <v>-296274</v>
      </c>
      <c r="AP16" s="315">
        <v>-7950</v>
      </c>
      <c r="AQ16" s="316">
        <v>-8893</v>
      </c>
      <c r="AR16" s="317">
        <v>-10.6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3513827</v>
      </c>
      <c r="AP17" s="315">
        <v>94293</v>
      </c>
      <c r="AQ17" s="316">
        <v>105714</v>
      </c>
      <c r="AR17" s="317">
        <v>-10.8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533</v>
      </c>
      <c r="AL21" s="1170"/>
      <c r="AM21" s="1170"/>
      <c r="AN21" s="1171"/>
      <c r="AO21" s="327">
        <v>8.48</v>
      </c>
      <c r="AP21" s="328">
        <v>10.07</v>
      </c>
      <c r="AQ21" s="329">
        <v>-1.59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534</v>
      </c>
      <c r="AL22" s="1170"/>
      <c r="AM22" s="1170"/>
      <c r="AN22" s="1171"/>
      <c r="AO22" s="332">
        <v>96.4</v>
      </c>
      <c r="AP22" s="333">
        <v>97.6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538</v>
      </c>
      <c r="AL32" s="1186"/>
      <c r="AM32" s="1186"/>
      <c r="AN32" s="1187"/>
      <c r="AO32" s="342">
        <v>1641572</v>
      </c>
      <c r="AP32" s="342">
        <v>44051</v>
      </c>
      <c r="AQ32" s="343">
        <v>67110</v>
      </c>
      <c r="AR32" s="344">
        <v>-34.4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539</v>
      </c>
      <c r="AL33" s="1186"/>
      <c r="AM33" s="1186"/>
      <c r="AN33" s="1187"/>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540</v>
      </c>
      <c r="AL34" s="1186"/>
      <c r="AM34" s="1186"/>
      <c r="AN34" s="1187"/>
      <c r="AO34" s="342" t="s">
        <v>524</v>
      </c>
      <c r="AP34" s="342" t="s">
        <v>524</v>
      </c>
      <c r="AQ34" s="343">
        <v>6</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541</v>
      </c>
      <c r="AL35" s="1186"/>
      <c r="AM35" s="1186"/>
      <c r="AN35" s="1187"/>
      <c r="AO35" s="342">
        <v>704475</v>
      </c>
      <c r="AP35" s="342">
        <v>18904</v>
      </c>
      <c r="AQ35" s="343">
        <v>17795</v>
      </c>
      <c r="AR35" s="344">
        <v>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542</v>
      </c>
      <c r="AL36" s="1186"/>
      <c r="AM36" s="1186"/>
      <c r="AN36" s="1187"/>
      <c r="AO36" s="342">
        <v>111198</v>
      </c>
      <c r="AP36" s="342">
        <v>2984</v>
      </c>
      <c r="AQ36" s="343">
        <v>2500</v>
      </c>
      <c r="AR36" s="344">
        <v>19.399999999999999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543</v>
      </c>
      <c r="AL37" s="1186"/>
      <c r="AM37" s="1186"/>
      <c r="AN37" s="1187"/>
      <c r="AO37" s="342">
        <v>5531</v>
      </c>
      <c r="AP37" s="342">
        <v>148</v>
      </c>
      <c r="AQ37" s="343">
        <v>1001</v>
      </c>
      <c r="AR37" s="344">
        <v>-85.2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544</v>
      </c>
      <c r="AL38" s="1189"/>
      <c r="AM38" s="1189"/>
      <c r="AN38" s="1190"/>
      <c r="AO38" s="345" t="s">
        <v>524</v>
      </c>
      <c r="AP38" s="345" t="s">
        <v>524</v>
      </c>
      <c r="AQ38" s="346">
        <v>4</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545</v>
      </c>
      <c r="AL39" s="1189"/>
      <c r="AM39" s="1189"/>
      <c r="AN39" s="1190"/>
      <c r="AO39" s="342">
        <v>-11530</v>
      </c>
      <c r="AP39" s="342">
        <v>-309</v>
      </c>
      <c r="AQ39" s="343">
        <v>-3748</v>
      </c>
      <c r="AR39" s="344">
        <v>-91.8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546</v>
      </c>
      <c r="AL40" s="1186"/>
      <c r="AM40" s="1186"/>
      <c r="AN40" s="1187"/>
      <c r="AO40" s="342">
        <v>-1709634</v>
      </c>
      <c r="AP40" s="342">
        <v>-45878</v>
      </c>
      <c r="AQ40" s="343">
        <v>-58908</v>
      </c>
      <c r="AR40" s="344">
        <v>-22.1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741612</v>
      </c>
      <c r="AP41" s="342">
        <v>19901</v>
      </c>
      <c r="AQ41" s="343">
        <v>25761</v>
      </c>
      <c r="AR41" s="344">
        <v>-22.7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515</v>
      </c>
      <c r="AN49" s="1182" t="s">
        <v>550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2236310</v>
      </c>
      <c r="AN51" s="364">
        <v>58020</v>
      </c>
      <c r="AO51" s="365">
        <v>-22.3</v>
      </c>
      <c r="AP51" s="366">
        <v>106614</v>
      </c>
      <c r="AQ51" s="367">
        <v>17.2</v>
      </c>
      <c r="AR51" s="368">
        <v>-39.5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1671753</v>
      </c>
      <c r="AN52" s="372">
        <v>43373</v>
      </c>
      <c r="AO52" s="373">
        <v>126.1</v>
      </c>
      <c r="AP52" s="374">
        <v>45545</v>
      </c>
      <c r="AQ52" s="375">
        <v>20.7</v>
      </c>
      <c r="AR52" s="376">
        <v>105.4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3751351</v>
      </c>
      <c r="AN53" s="364">
        <v>98280</v>
      </c>
      <c r="AO53" s="365">
        <v>69.400000000000006</v>
      </c>
      <c r="AP53" s="366">
        <v>85459</v>
      </c>
      <c r="AQ53" s="367">
        <v>-19.8</v>
      </c>
      <c r="AR53" s="368">
        <v>89.2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3056224</v>
      </c>
      <c r="AN54" s="372">
        <v>80069</v>
      </c>
      <c r="AO54" s="373">
        <v>84.6</v>
      </c>
      <c r="AP54" s="374">
        <v>44378</v>
      </c>
      <c r="AQ54" s="375">
        <v>-2.6</v>
      </c>
      <c r="AR54" s="376">
        <v>87.2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3096084</v>
      </c>
      <c r="AN55" s="364">
        <v>81779</v>
      </c>
      <c r="AO55" s="365">
        <v>-16.8</v>
      </c>
      <c r="AP55" s="366">
        <v>83280</v>
      </c>
      <c r="AQ55" s="367">
        <v>-2.5</v>
      </c>
      <c r="AR55" s="368">
        <v>-14.3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2612552</v>
      </c>
      <c r="AN56" s="372">
        <v>69007</v>
      </c>
      <c r="AO56" s="373">
        <v>-13.8</v>
      </c>
      <c r="AP56" s="374">
        <v>43123</v>
      </c>
      <c r="AQ56" s="375">
        <v>-2.8</v>
      </c>
      <c r="AR56" s="376">
        <v>-11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2480746</v>
      </c>
      <c r="AN57" s="364">
        <v>66254</v>
      </c>
      <c r="AO57" s="365">
        <v>-19</v>
      </c>
      <c r="AP57" s="366">
        <v>88968</v>
      </c>
      <c r="AQ57" s="367">
        <v>6.8</v>
      </c>
      <c r="AR57" s="368">
        <v>-25.8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1447642</v>
      </c>
      <c r="AN58" s="372">
        <v>38663</v>
      </c>
      <c r="AO58" s="373">
        <v>-44</v>
      </c>
      <c r="AP58" s="374">
        <v>45482</v>
      </c>
      <c r="AQ58" s="375">
        <v>5.5</v>
      </c>
      <c r="AR58" s="376">
        <v>-49.5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2446300</v>
      </c>
      <c r="AN59" s="364">
        <v>65646</v>
      </c>
      <c r="AO59" s="365">
        <v>-0.9</v>
      </c>
      <c r="AP59" s="366">
        <v>85173</v>
      </c>
      <c r="AQ59" s="367">
        <v>-4.3</v>
      </c>
      <c r="AR59" s="368">
        <v>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447862</v>
      </c>
      <c r="AN60" s="372">
        <v>12018</v>
      </c>
      <c r="AO60" s="373">
        <v>-68.900000000000006</v>
      </c>
      <c r="AP60" s="374">
        <v>43913</v>
      </c>
      <c r="AQ60" s="375">
        <v>-3.4</v>
      </c>
      <c r="AR60" s="376">
        <v>-65.5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2802158</v>
      </c>
      <c r="AN61" s="379">
        <v>73996</v>
      </c>
      <c r="AO61" s="380">
        <v>2.1</v>
      </c>
      <c r="AP61" s="381">
        <v>89899</v>
      </c>
      <c r="AQ61" s="382">
        <v>-0.5</v>
      </c>
      <c r="AR61" s="368">
        <v>2.6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1847207</v>
      </c>
      <c r="AN62" s="372">
        <v>48626</v>
      </c>
      <c r="AO62" s="373">
        <v>16.8</v>
      </c>
      <c r="AP62" s="374">
        <v>44488</v>
      </c>
      <c r="AQ62" s="375">
        <v>3.5</v>
      </c>
      <c r="AR62" s="376">
        <v>13.3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hguZPFtAIL6EY8Y8Ku/hMMz9V105okwaWy2x9ju0Zmzp0M/OUQcLwkbWJIHeUyMo+iNu6fQnZ7D3YD8mfVb8A==" saltValue="WmWCC2oWTy2r8nJpEX+q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0" zoomScaleNormal="5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nhh0hKIS69euO/oAc+DWqI9e1i4k99AwTQxA0n36+e7fFW5MNYSu10YJLzHel69AQ53xq2I1zwq5Nhzzn+/gQ==" saltValue="NEVZ/0o5PgjXoablDJER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0" zoomScaleNormal="5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dSEv3X6D8BUm+krv3HEhdxIe+4u5QP9440fGBeeE82klb1k8ojAZauT6VePkGd5HupPjHC3Zdx+LHCaIdo93A==" saltValue="4ejRnOmUdsv8qRv6LJ0n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4" t="s">
        <v>3</v>
      </c>
      <c r="D47" s="1194"/>
      <c r="E47" s="1195"/>
      <c r="F47" s="11">
        <v>21.53</v>
      </c>
      <c r="G47" s="12">
        <v>17.41</v>
      </c>
      <c r="H47" s="12">
        <v>16.170000000000002</v>
      </c>
      <c r="I47" s="12">
        <v>16.61</v>
      </c>
      <c r="J47" s="13">
        <v>16.78</v>
      </c>
    </row>
    <row r="48" spans="2:10" ht="57.75" customHeight="1" x14ac:dyDescent="0.15">
      <c r="B48" s="14"/>
      <c r="C48" s="1196" t="s">
        <v>4</v>
      </c>
      <c r="D48" s="1196"/>
      <c r="E48" s="1197"/>
      <c r="F48" s="15">
        <v>5.47</v>
      </c>
      <c r="G48" s="16">
        <v>7.68</v>
      </c>
      <c r="H48" s="16">
        <v>7.12</v>
      </c>
      <c r="I48" s="16">
        <v>6.64</v>
      </c>
      <c r="J48" s="17">
        <v>5.68</v>
      </c>
    </row>
    <row r="49" spans="2:10" ht="57.75" customHeight="1" thickBot="1" x14ac:dyDescent="0.2">
      <c r="B49" s="18"/>
      <c r="C49" s="1198" t="s">
        <v>5</v>
      </c>
      <c r="D49" s="1198"/>
      <c r="E49" s="1199"/>
      <c r="F49" s="19" t="s">
        <v>571</v>
      </c>
      <c r="G49" s="20" t="s">
        <v>572</v>
      </c>
      <c r="H49" s="20" t="s">
        <v>573</v>
      </c>
      <c r="I49" s="20" t="s">
        <v>574</v>
      </c>
      <c r="J49" s="21" t="s">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bJhvnZU2noi8VIfIl0jhwENuMr86NS7vhY/Xh1I3RaMKmAYAaulfxKsR2hHr+NkDH93SgTXAoGQqSfVlWyx2Q==" saltValue="bi8IdEMK3pwgppFA93Y7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2020-03-17T13:59:39Z</cp:lastPrinted>
  <dcterms:created xsi:type="dcterms:W3CDTF">2020-02-10T05:38:56Z</dcterms:created>
  <dcterms:modified xsi:type="dcterms:W3CDTF">2020-03-18T01:36:22Z</dcterms:modified>
  <cp:category/>
</cp:coreProperties>
</file>