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S:\産業建設部下水道課\【業務係共通フォルダ】\028 平\08関係団体調査\5060118_経営比較分析表\02作業\"/>
    </mc:Choice>
  </mc:AlternateContent>
  <xr:revisionPtr revIDLastSave="0" documentId="13_ncr:1_{0939E0BE-51E2-49B8-9535-70A157CAEA0D}" xr6:coauthVersionLast="36" xr6:coauthVersionMax="36" xr10:uidLastSave="{00000000-0000-0000-0000-000000000000}"/>
  <workbookProtection workbookAlgorithmName="SHA-512" workbookHashValue="nuSyaYqjwBVNY9DW/1EFHpdLBedevN/a9XERJl1TKZr9Amj5lpai2ktrebQeVCHkmKFT5M+GhgEYpwjJQQxvGQ==" workbookSaltValue="aeLym4+BJuq0Zsk0cgw3HA=="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T6" i="5"/>
  <c r="AT8" i="4" s="1"/>
  <c r="S6" i="5"/>
  <c r="AL8" i="4" s="1"/>
  <c r="R6" i="5"/>
  <c r="AD10" i="4" s="1"/>
  <c r="Q6" i="5"/>
  <c r="P6" i="5"/>
  <c r="P10" i="4" s="1"/>
  <c r="O6" i="5"/>
  <c r="N6" i="5"/>
  <c r="M6" i="5"/>
  <c r="AD8" i="4" s="1"/>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AL10" i="4"/>
  <c r="W10" i="4"/>
  <c r="I10" i="4"/>
  <c r="B10" i="4"/>
  <c r="BB8" i="4"/>
  <c r="P8" i="4"/>
  <c r="I8" i="4"/>
  <c r="B8"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<sst xmlns="http://schemas.openxmlformats.org/spreadsheetml/2006/main" count="236" uniqueCount="119">
  <si>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</si>
  <si>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</si>
  <si>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</si>
  <si>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</si>
  <si>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</si>
  <si>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</si>
  <si>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</si>
  <si>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</si>
  <si>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</si>
  <si>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</si>
  <si>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</si>
  <si>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</si>
  <si>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</si>
  <si>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</si>
  <si>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</si>
  <si>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</si>
  <si>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</si>
  <si>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</si>
  <si>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</si>
  <si>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</si>
  <si>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</si>
  <si>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</si>
  <si>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</si>
  <si>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</si>
  <si>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</si>
  <si>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</si>
  <si>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</si>
  <si>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</si>
  <si>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</si>
  <si>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</si>
  <si>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</si>
  <si>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</si>
  <si>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</si>
  <si>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</si>
  <si>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</si>
  <si>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</si>
  <si>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</si>
  <si>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</si>
  <si>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</si>
  <si>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</si>
  <si>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</si>
  <si>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</si>
  <si>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</si>
  <si>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</si>
  <si>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</si>
  <si>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</si>
  <si>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</si>
  <si>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</si>
  <si>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</si>
  <si>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</si>
  <si>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</si>
  <si>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</si>
  <si>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</si>
  <si>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</si>
  <si>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</si>
  <si>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</si>
  <si>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</si>
  <si>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</si>
  <si>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</si>
  <si>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</si>
  <si>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</si>
  <si>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</si>
  <si>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</si>
  <si>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</si>
  <si>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</si>
  <si>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</si>
  <si>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</si>
  <si>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</si>
  <si>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</si>
  <si>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</si>
  <si>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</si>
  <si>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</si>
  <si>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</si>
  <si>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</si>
  <si>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</si>
  <si>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</si>
  <si>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</si>
  <si>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</si>
  <si>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</si>
  <si>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</si>
  <si>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</si>
  <si>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</si>
  <si>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</si>
  <si>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</si>
  <si>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</si>
  <si>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</si>
  <si>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</si>
  <si>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</si>
  <si>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</si>
  <si>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</si>
  <si>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</si>
  <si>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</si>
  <si>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</si>
  <si>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</si>
  <si>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</si>
  <si>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</si>
  <si>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</si>
  <si>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</si>
  <si>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伊予市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</si>
  <si>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</si>
  <si>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</si>
  <si>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</si>
  <si>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</si>
  <si>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</si>
  <si>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</si>
  <si>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</si>
  <si>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</si>
  <si>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</si>
  <si>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</si>
  <si>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</si>
  <si>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</si>
  <si>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</si>
  <si>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</si>
  <si>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</si>
  <si>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</si>
  <si>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</si>
  <si>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平成10年からの供用開始事業であり、約25年程度経過している。電気、機械設備等の更新時期を控えているが、運転に支障が出ないように日常のメンテナンスを実施している。
　管渠については老朽化による不具合等はまだないが、今後も維持管理業者と協力し、不具合等の早期発見・迅速対応できるよう努める必要がある。
　</t>
    <rPh sb="1" eb="3">
      <t>ヘイセイ</t>
    </rPh>
    <rPh sb="5" eb="6">
      <t>ネン</t>
    </rPh>
    <rPh sb="9" eb="11">
      <t>キョウヨウ</t>
    </rPh>
    <rPh sb="11" eb="13">
      <t>カイシ</t>
    </rPh>
    <rPh sb="13" eb="15">
      <t>ジギョウ</t>
    </rPh>
    <rPh sb="19" eb="20">
      <t>ヤク</t>
    </rPh>
    <rPh sb="22" eb="23">
      <t>ネン</t>
    </rPh>
    <rPh sb="23" eb="25">
      <t>テイド</t>
    </rPh>
    <rPh sb="25" eb="27">
      <t>ケイカ</t>
    </rPh>
    <rPh sb="32" eb="34">
      <t>デンキ</t>
    </rPh>
    <rPh sb="35" eb="37">
      <t>キカイ</t>
    </rPh>
    <rPh sb="37" eb="39">
      <t>セツビ</t>
    </rPh>
    <rPh sb="39" eb="40">
      <t>トウ</t>
    </rPh>
    <rPh sb="41" eb="43">
      <t>コウシン</t>
    </rPh>
    <rPh sb="43" eb="45">
      <t>ジキ</t>
    </rPh>
    <rPh sb="46" eb="47">
      <t>ヒカ</t>
    </rPh>
    <rPh sb="53" eb="55">
      <t>ウンテン</t>
    </rPh>
    <rPh sb="56" eb="58">
      <t>シショウ</t>
    </rPh>
    <rPh sb="59" eb="60">
      <t>デ</t>
    </rPh>
    <rPh sb="65" eb="67">
      <t>ニチジョウ</t>
    </rPh>
    <rPh sb="75" eb="77">
      <t>ジッシ</t>
    </rPh>
    <rPh sb="84" eb="86">
      <t>カンキョ</t>
    </rPh>
    <rPh sb="91" eb="94">
      <t>ロウキュウカ</t>
    </rPh>
    <rPh sb="97" eb="100">
      <t>フグアイ</t>
    </rPh>
    <rPh sb="100" eb="101">
      <t>トウ</t>
    </rPh>
    <rPh sb="108" eb="110">
      <t>コンゴ</t>
    </rPh>
    <rPh sb="111" eb="113">
      <t>イジ</t>
    </rPh>
    <rPh sb="113" eb="115">
      <t>カンリ</t>
    </rPh>
    <rPh sb="115" eb="117">
      <t>ギョウシャ</t>
    </rPh>
    <rPh sb="118" eb="120">
      <t>キョウリョク</t>
    </rPh>
    <rPh sb="122" eb="125">
      <t>フグアイ</t>
    </rPh>
    <rPh sb="125" eb="126">
      <t>トウ</t>
    </rPh>
    <rPh sb="127" eb="129">
      <t>ソウキ</t>
    </rPh>
    <rPh sb="129" eb="131">
      <t>ハッケン</t>
    </rPh>
    <rPh sb="132" eb="134">
      <t>ジンソク</t>
    </rPh>
    <rPh sb="134" eb="136">
      <t>タイオウ</t>
    </rPh>
    <phoneticPr fontId="4"/>
  </si>
  <si>
    <t>　人口減少が進み、有収水量が減少していく傾向にあるため、使用料収入の大幅な増加は見込めない状況である。そのため、使用料の改定を計画的に行うとともに、維持管理経費等の見直しも含めて、経営改善に取り組む必要がある。
　令和6年度からは、地方公営企業法の一部適用（財務規定等）に向けて取り組みを進めており、今後より適正な資産管理や健全な事業運営が求められるため、中長期的な視点に基づく経営戦略を強化し、財政マネジメントの向上に取り組んで参りたい。</t>
    <rPh sb="1" eb="3">
      <t>ジンコウ</t>
    </rPh>
    <rPh sb="3" eb="5">
      <t>ゲンショウ</t>
    </rPh>
    <rPh sb="6" eb="7">
      <t>スス</t>
    </rPh>
    <rPh sb="9" eb="10">
      <t>ユウ</t>
    </rPh>
    <rPh sb="10" eb="11">
      <t>シュウ</t>
    </rPh>
    <rPh sb="11" eb="13">
      <t>スイリョウ</t>
    </rPh>
    <rPh sb="14" eb="16">
      <t>ゲンショウ</t>
    </rPh>
    <rPh sb="20" eb="22">
      <t>ケイコウ</t>
    </rPh>
    <rPh sb="28" eb="31">
      <t>シヨウリョウ</t>
    </rPh>
    <rPh sb="31" eb="33">
      <t>シュウニュウ</t>
    </rPh>
    <rPh sb="34" eb="36">
      <t>オオハバ</t>
    </rPh>
    <rPh sb="37" eb="39">
      <t>ゾウカ</t>
    </rPh>
    <rPh sb="40" eb="42">
      <t>ミコ</t>
    </rPh>
    <rPh sb="45" eb="47">
      <t>ジョウキョウ</t>
    </rPh>
    <rPh sb="56" eb="59">
      <t>シヨウリョウ</t>
    </rPh>
    <rPh sb="60" eb="62">
      <t>カイテイ</t>
    </rPh>
    <rPh sb="63" eb="66">
      <t>ケイカクテキ</t>
    </rPh>
    <rPh sb="67" eb="68">
      <t>オコナ</t>
    </rPh>
    <rPh sb="74" eb="76">
      <t>イジ</t>
    </rPh>
    <rPh sb="76" eb="78">
      <t>カンリ</t>
    </rPh>
    <rPh sb="78" eb="80">
      <t>ケイヒ</t>
    </rPh>
    <rPh sb="80" eb="81">
      <t>トウ</t>
    </rPh>
    <rPh sb="82" eb="84">
      <t>ミナオ</t>
    </rPh>
    <rPh sb="86" eb="87">
      <t>フク</t>
    </rPh>
    <rPh sb="90" eb="92">
      <t>ケイエイ</t>
    </rPh>
    <rPh sb="92" eb="94">
      <t>カイゼン</t>
    </rPh>
    <rPh sb="95" eb="96">
      <t>ト</t>
    </rPh>
    <rPh sb="97" eb="98">
      <t>ク</t>
    </rPh>
    <rPh sb="99" eb="101">
      <t>ヒツヨウ</t>
    </rPh>
    <rPh sb="124" eb="126">
      <t>イチブ</t>
    </rPh>
    <rPh sb="129" eb="131">
      <t>ザイム</t>
    </rPh>
    <rPh sb="131" eb="133">
      <t>キテイ</t>
    </rPh>
    <rPh sb="133" eb="134">
      <t>トウ</t>
    </rPh>
    <rPh sb="136" eb="137">
      <t>ム</t>
    </rPh>
    <rPh sb="139" eb="140">
      <t>ト</t>
    </rPh>
    <rPh sb="141" eb="142">
      <t>ク</t>
    </rPh>
    <rPh sb="144" eb="145">
      <t>スス</t>
    </rPh>
    <rPh sb="150" eb="152">
      <t>コンゴ</t>
    </rPh>
    <rPh sb="215" eb="216">
      <t>マイ</t>
    </rPh>
    <phoneticPr fontId="4"/>
  </si>
  <si>
    <t>　①収益的収支比率は、令和4年度63.51％で、昨年度に比べ3.77ポイント増となっているが、ほぼ同水準で推移している。しかしながら、総収益で総費用と地方債償還金を加えた費用を賄うことできない状況が続いており、一般会計からの繰入金に頼らざるを得ない状況である。④企業債残高対事業規模比率については、0％となっている。事業整備がすでに終了していることから、起債残高は年々減少している。今後は、施設等の修繕あるいは更新に向けた資金の確保が必要である。⑤経費回収率は、令和4年度58.87％で昨年度に比べ5.74ポイント減となった。主な要因は、使用料収入の減である。本市の農山村地域での事業実施のため、人口減少等の影響を受けているものと考えられる。⑥汚水処理原価については、令和4年度は314.30円となり、昨年度に比べ26.28円増となっている。年間有収水量の減少が主な要因である。以上の指標から、本市の経営状況については、人口減少の影響により使用料収入が減少していることが、各指標に少しずつ影響を与えていることが分かる。今後は、使用料の改定を計画的に行うなど、使用料の確保に向けた取り組みが重要である。また、さらなる維持管理経費の削減に努め、経営改善を図っていく必要がある。　
　⑦施設利用率は、令和4年度47.64％となっており、類似団体平均を少し下回る水準となっている。⑧水洗化率は、類似団体平均を上回る水準となっているが、今後も未接続者に接続を促すなどより一層の水洗化に努めていきたい。</t>
    <rPh sb="2" eb="5">
      <t>シュウエキテキ</t>
    </rPh>
    <rPh sb="5" eb="7">
      <t>シュウシ</t>
    </rPh>
    <rPh sb="7" eb="9">
      <t>ヒリツ</t>
    </rPh>
    <rPh sb="11" eb="12">
      <t>レイ</t>
    </rPh>
    <rPh sb="12" eb="13">
      <t>ワ</t>
    </rPh>
    <rPh sb="14" eb="16">
      <t>ネンド</t>
    </rPh>
    <rPh sb="24" eb="27">
      <t>サクネンド</t>
    </rPh>
    <rPh sb="28" eb="29">
      <t>クラ</t>
    </rPh>
    <rPh sb="38" eb="39">
      <t>ゾウ</t>
    </rPh>
    <rPh sb="49" eb="52">
      <t>ドウスイジュン</t>
    </rPh>
    <rPh sb="53" eb="55">
      <t>スイイ</t>
    </rPh>
    <rPh sb="67" eb="70">
      <t>ソウシュウエキ</t>
    </rPh>
    <rPh sb="71" eb="74">
      <t>ソウヒヨウ</t>
    </rPh>
    <rPh sb="75" eb="78">
      <t>チホウサイ</t>
    </rPh>
    <rPh sb="78" eb="80">
      <t>ショウカン</t>
    </rPh>
    <rPh sb="80" eb="81">
      <t>キン</t>
    </rPh>
    <rPh sb="82" eb="83">
      <t>クワ</t>
    </rPh>
    <rPh sb="85" eb="87">
      <t>ヒヨウ</t>
    </rPh>
    <rPh sb="88" eb="89">
      <t>マカナ</t>
    </rPh>
    <rPh sb="96" eb="98">
      <t>ジョウキョウ</t>
    </rPh>
    <rPh sb="99" eb="100">
      <t>ツヅ</t>
    </rPh>
    <rPh sb="105" eb="107">
      <t>イッパン</t>
    </rPh>
    <rPh sb="107" eb="109">
      <t>カイケイ</t>
    </rPh>
    <rPh sb="112" eb="114">
      <t>クリイレ</t>
    </rPh>
    <rPh sb="114" eb="115">
      <t>キン</t>
    </rPh>
    <rPh sb="116" eb="117">
      <t>タヨ</t>
    </rPh>
    <rPh sb="121" eb="122">
      <t>エ</t>
    </rPh>
    <rPh sb="124" eb="126">
      <t>ジョウキョウ</t>
    </rPh>
    <rPh sb="131" eb="133">
      <t>キギョウ</t>
    </rPh>
    <rPh sb="133" eb="134">
      <t>サイ</t>
    </rPh>
    <rPh sb="134" eb="136">
      <t>ザンダカ</t>
    </rPh>
    <rPh sb="136" eb="137">
      <t>タイ</t>
    </rPh>
    <rPh sb="137" eb="139">
      <t>ジギョウ</t>
    </rPh>
    <rPh sb="139" eb="141">
      <t>キボ</t>
    </rPh>
    <rPh sb="141" eb="143">
      <t>ヒリツ</t>
    </rPh>
    <rPh sb="158" eb="160">
      <t>ジギョウ</t>
    </rPh>
    <rPh sb="160" eb="162">
      <t>セイビ</t>
    </rPh>
    <rPh sb="166" eb="168">
      <t>シュウリョウ</t>
    </rPh>
    <rPh sb="177" eb="179">
      <t>キサイ</t>
    </rPh>
    <rPh sb="179" eb="181">
      <t>ザンダカ</t>
    </rPh>
    <rPh sb="182" eb="184">
      <t>ネンネン</t>
    </rPh>
    <rPh sb="184" eb="186">
      <t>ゲンショウ</t>
    </rPh>
    <rPh sb="191" eb="193">
      <t>コンゴ</t>
    </rPh>
    <rPh sb="195" eb="197">
      <t>シセツ</t>
    </rPh>
    <rPh sb="197" eb="198">
      <t>トウ</t>
    </rPh>
    <rPh sb="199" eb="201">
      <t>シュウゼン</t>
    </rPh>
    <rPh sb="205" eb="207">
      <t>コウシン</t>
    </rPh>
    <rPh sb="208" eb="209">
      <t>ム</t>
    </rPh>
    <rPh sb="211" eb="213">
      <t>シキン</t>
    </rPh>
    <rPh sb="214" eb="216">
      <t>カクホ</t>
    </rPh>
    <rPh sb="217" eb="219">
      <t>ヒツヨウ</t>
    </rPh>
    <rPh sb="224" eb="226">
      <t>ケイヒ</t>
    </rPh>
    <rPh sb="226" eb="228">
      <t>カイシュウ</t>
    </rPh>
    <rPh sb="228" eb="229">
      <t>リツ</t>
    </rPh>
    <rPh sb="231" eb="232">
      <t>レイ</t>
    </rPh>
    <rPh sb="232" eb="233">
      <t>ワ</t>
    </rPh>
    <rPh sb="234" eb="236">
      <t>ネンド</t>
    </rPh>
    <rPh sb="243" eb="246">
      <t>サクネンド</t>
    </rPh>
    <rPh sb="247" eb="248">
      <t>クラ</t>
    </rPh>
    <rPh sb="257" eb="258">
      <t>ゲン</t>
    </rPh>
    <rPh sb="263" eb="264">
      <t>オモ</t>
    </rPh>
    <rPh sb="265" eb="267">
      <t>ヨウイン</t>
    </rPh>
    <rPh sb="269" eb="272">
      <t>シヨウリョウ</t>
    </rPh>
    <rPh sb="272" eb="274">
      <t>シュウニュウ</t>
    </rPh>
    <rPh sb="283" eb="286">
      <t>ノウサンソン</t>
    </rPh>
    <rPh sb="286" eb="288">
      <t>チイキ</t>
    </rPh>
    <rPh sb="290" eb="292">
      <t>ジギョウ</t>
    </rPh>
    <rPh sb="292" eb="294">
      <t>ジッシ</t>
    </rPh>
    <rPh sb="298" eb="300">
      <t>ジンコウ</t>
    </rPh>
    <rPh sb="300" eb="302">
      <t>ゲンショウ</t>
    </rPh>
    <rPh sb="302" eb="303">
      <t>トウ</t>
    </rPh>
    <rPh sb="304" eb="306">
      <t>エイキョウ</t>
    </rPh>
    <rPh sb="307" eb="308">
      <t>ウ</t>
    </rPh>
    <rPh sb="315" eb="316">
      <t>カンガ</t>
    </rPh>
    <rPh sb="322" eb="324">
      <t>オスイ</t>
    </rPh>
    <rPh sb="324" eb="326">
      <t>ショリ</t>
    </rPh>
    <rPh sb="326" eb="328">
      <t>ゲンカ</t>
    </rPh>
    <rPh sb="334" eb="335">
      <t>レイ</t>
    </rPh>
    <rPh sb="335" eb="336">
      <t>ワ</t>
    </rPh>
    <rPh sb="337" eb="339">
      <t>ネンド</t>
    </rPh>
    <rPh sb="346" eb="347">
      <t>エン</t>
    </rPh>
    <rPh sb="351" eb="354">
      <t>サクネンド</t>
    </rPh>
    <rPh sb="355" eb="356">
      <t>クラ</t>
    </rPh>
    <rPh sb="362" eb="363">
      <t>エン</t>
    </rPh>
    <rPh sb="363" eb="364">
      <t>ゾウ</t>
    </rPh>
    <rPh sb="371" eb="373">
      <t>ネンカン</t>
    </rPh>
    <rPh sb="373" eb="374">
      <t>ア</t>
    </rPh>
    <rPh sb="374" eb="375">
      <t>シュウ</t>
    </rPh>
    <rPh sb="375" eb="377">
      <t>スイリョウ</t>
    </rPh>
    <rPh sb="378" eb="380">
      <t>ゲンショウ</t>
    </rPh>
    <rPh sb="381" eb="382">
      <t>オモ</t>
    </rPh>
    <rPh sb="383" eb="385">
      <t>ヨウイン</t>
    </rPh>
    <rPh sb="389" eb="391">
      <t>イジョウ</t>
    </rPh>
    <rPh sb="392" eb="394">
      <t>シヒョウ</t>
    </rPh>
    <rPh sb="397" eb="399">
      <t>ホンシ</t>
    </rPh>
    <rPh sb="400" eb="402">
      <t>ケイエイ</t>
    </rPh>
    <rPh sb="402" eb="404">
      <t>ジョウキョウ</t>
    </rPh>
    <rPh sb="410" eb="412">
      <t>ジンコウ</t>
    </rPh>
    <rPh sb="412" eb="414">
      <t>ゲンショウ</t>
    </rPh>
    <rPh sb="415" eb="417">
      <t>エイキョウ</t>
    </rPh>
    <rPh sb="420" eb="423">
      <t>シヨウリョウ</t>
    </rPh>
    <rPh sb="423" eb="425">
      <t>シュウニュウ</t>
    </rPh>
    <rPh sb="426" eb="428">
      <t>ゲンショウ</t>
    </rPh>
    <rPh sb="436" eb="437">
      <t>カク</t>
    </rPh>
    <rPh sb="437" eb="439">
      <t>シヒョウ</t>
    </rPh>
    <rPh sb="440" eb="441">
      <t>スコ</t>
    </rPh>
    <rPh sb="444" eb="446">
      <t>エイキョウ</t>
    </rPh>
    <rPh sb="447" eb="448">
      <t>アタ</t>
    </rPh>
    <rPh sb="455" eb="456">
      <t>ワ</t>
    </rPh>
    <rPh sb="459" eb="461">
      <t>コンゴ</t>
    </rPh>
    <rPh sb="463" eb="466">
      <t>シヨウリョウ</t>
    </rPh>
    <rPh sb="467" eb="469">
      <t>カイテイ</t>
    </rPh>
    <rPh sb="470" eb="473">
      <t>ケイカクテキ</t>
    </rPh>
    <rPh sb="474" eb="475">
      <t>オコナ</t>
    </rPh>
    <rPh sb="479" eb="482">
      <t>シヨウリョウ</t>
    </rPh>
    <rPh sb="483" eb="485">
      <t>カクホ</t>
    </rPh>
    <rPh sb="486" eb="487">
      <t>ム</t>
    </rPh>
    <rPh sb="489" eb="490">
      <t>ト</t>
    </rPh>
    <rPh sb="491" eb="492">
      <t>ク</t>
    </rPh>
    <rPh sb="494" eb="496">
      <t>ジュウヨウ</t>
    </rPh>
    <rPh sb="507" eb="509">
      <t>イジ</t>
    </rPh>
    <rPh sb="509" eb="511">
      <t>カンリ</t>
    </rPh>
    <rPh sb="511" eb="513">
      <t>ケイヒ</t>
    </rPh>
    <rPh sb="514" eb="516">
      <t>サクゲン</t>
    </rPh>
    <rPh sb="517" eb="518">
      <t>ツト</t>
    </rPh>
    <rPh sb="520" eb="522">
      <t>ケイエイ</t>
    </rPh>
    <rPh sb="522" eb="524">
      <t>カイゼン</t>
    </rPh>
    <rPh sb="525" eb="526">
      <t>ハカ</t>
    </rPh>
    <rPh sb="530" eb="532">
      <t>ヒツヨウ</t>
    </rPh>
    <rPh sb="540" eb="542">
      <t>シセツ</t>
    </rPh>
    <rPh sb="542" eb="544">
      <t>リヨウ</t>
    </rPh>
    <rPh sb="544" eb="545">
      <t>リツ</t>
    </rPh>
    <rPh sb="547" eb="548">
      <t>レイ</t>
    </rPh>
    <rPh sb="548" eb="549">
      <t>ワ</t>
    </rPh>
    <rPh sb="550" eb="552">
      <t>ネンド</t>
    </rPh>
    <rPh sb="565" eb="567">
      <t>ルイジ</t>
    </rPh>
    <rPh sb="567" eb="569">
      <t>ダンタイ</t>
    </rPh>
    <rPh sb="569" eb="571">
      <t>ヘイキン</t>
    </rPh>
    <rPh sb="572" eb="573">
      <t>スコ</t>
    </rPh>
    <rPh sb="574" eb="576">
      <t>シタマワ</t>
    </rPh>
    <rPh sb="577" eb="579">
      <t>スイジュン</t>
    </rPh>
    <rPh sb="587" eb="590">
      <t>スイセンカ</t>
    </rPh>
    <rPh sb="590" eb="591">
      <t>リツ</t>
    </rPh>
    <rPh sb="593" eb="595">
      <t>ルイジ</t>
    </rPh>
    <rPh sb="595" eb="597">
      <t>ダンタイ</t>
    </rPh>
    <rPh sb="597" eb="599">
      <t>ヘイキン</t>
    </rPh>
    <rPh sb="600" eb="602">
      <t>ウワマワ</t>
    </rPh>
    <rPh sb="603" eb="605">
      <t>スイジュン</t>
    </rPh>
    <rPh sb="613" eb="615">
      <t>コンゴ</t>
    </rPh>
    <rPh sb="616" eb="619">
      <t>ミセツゾク</t>
    </rPh>
    <rPh sb="619" eb="620">
      <t>シャ</t>
    </rPh>
    <rPh sb="621" eb="623">
      <t>セツゾク</t>
    </rPh>
    <rPh sb="624" eb="625">
      <t>ウナガ</t>
    </rPh>
    <rPh sb="630" eb="632">
      <t>イッソウ</t>
    </rPh>
    <rPh sb="633" eb="636">
      <t>スイセンカ</t>
    </rPh>
    <rPh sb="637" eb="638">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</si>
</sst>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D70-4B4A-A6C4-747A39D1805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0D70-4B4A-A6C4-747A39D1805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50.69</c:v>
                </c:pt>
                <c:pt idx="1">
                  <c:v>48.43</c:v>
                </c:pt>
                <c:pt idx="2">
                  <c:v>56.28</c:v>
                </c:pt>
                <c:pt idx="3">
                  <c:v>57.74</c:v>
                </c:pt>
                <c:pt idx="4">
                  <c:v>47.64</c:v>
                </c:pt>
              </c:numCache>
            </c:numRef>
          </c:val>
          <c:extLst>
            <c:ext xmlns:c16="http://schemas.microsoft.com/office/drawing/2014/chart" uri="{C3380CC4-5D6E-409C-BE32-E72D297353CC}">
              <c16:uniqueId val="{00000000-D709-4F1B-91B5-8557D8B2BDC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D709-4F1B-91B5-8557D8B2BDC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84.95</c:v>
                </c:pt>
                <c:pt idx="1">
                  <c:v>84.78</c:v>
                </c:pt>
                <c:pt idx="2">
                  <c:v>85.78</c:v>
                </c:pt>
                <c:pt idx="3">
                  <c:v>86.59</c:v>
                </c:pt>
                <c:pt idx="4">
                  <c:v>85.57</c:v>
                </c:pt>
              </c:numCache>
            </c:numRef>
          </c:val>
          <c:extLst>
            <c:ext xmlns:c16="http://schemas.microsoft.com/office/drawing/2014/chart" uri="{C3380CC4-5D6E-409C-BE32-E72D297353CC}">
              <c16:uniqueId val="{00000000-0622-46ED-AD62-4AAF62D18D3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0622-46ED-AD62-4AAF62D18D3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61.05</c:v>
                </c:pt>
                <c:pt idx="1">
                  <c:v>60.98</c:v>
                </c:pt>
                <c:pt idx="2">
                  <c:v>59.22</c:v>
                </c:pt>
                <c:pt idx="3">
                  <c:v>59.74</c:v>
                </c:pt>
                <c:pt idx="4">
                  <c:v>63.51</c:v>
                </c:pt>
              </c:numCache>
            </c:numRef>
          </c:val>
          <c:extLst>
            <c:ext xmlns:c16="http://schemas.microsoft.com/office/drawing/2014/chart" uri="{C3380CC4-5D6E-409C-BE32-E72D297353CC}">
              <c16:uniqueId val="{00000000-1A7F-4C1C-8661-08FD8BF53DE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7F-4C1C-8661-08FD8BF53DE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1E9-4DD6-846C-8CBED72FCAF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E9-4DD6-846C-8CBED72FCAF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CCC-460D-8489-06C9BE0998E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CC-460D-8489-06C9BE0998E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E98-4C80-9DC3-07176054BD8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98-4C80-9DC3-07176054BD8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E9B-4BE2-BB57-FFFCF62619B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9B-4BE2-BB57-FFFCF62619B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0BE-4112-A960-76C56208383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40BE-4112-A960-76C56208383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64.540000000000006</c:v>
                </c:pt>
                <c:pt idx="1">
                  <c:v>67.349999999999994</c:v>
                </c:pt>
                <c:pt idx="2">
                  <c:v>69.540000000000006</c:v>
                </c:pt>
                <c:pt idx="3">
                  <c:v>64.61</c:v>
                </c:pt>
                <c:pt idx="4">
                  <c:v>58.87</c:v>
                </c:pt>
              </c:numCache>
            </c:numRef>
          </c:val>
          <c:extLst>
            <c:ext xmlns:c16="http://schemas.microsoft.com/office/drawing/2014/chart" uri="{C3380CC4-5D6E-409C-BE32-E72D297353CC}">
              <c16:uniqueId val="{00000000-1016-4D9B-8C4A-415A5F54F02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1016-4D9B-8C4A-415A5F54F02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258.74</c:v>
                </c:pt>
                <c:pt idx="1">
                  <c:v>271.98</c:v>
                </c:pt>
                <c:pt idx="2">
                  <c:v>263.72000000000003</c:v>
                </c:pt>
                <c:pt idx="3">
                  <c:v>288.02</c:v>
                </c:pt>
                <c:pt idx="4">
                  <c:v>314.3</c:v>
                </c:pt>
              </c:numCache>
            </c:numRef>
          </c:val>
          <c:extLst>
            <c:ext xmlns:c16="http://schemas.microsoft.com/office/drawing/2014/chart" uri="{C3380CC4-5D6E-409C-BE32-E72D297353CC}">
              <c16:uniqueId val="{00000000-423C-4422-90FE-C34C47852DB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423C-4422-90FE-C34C47852DB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44"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愛媛県　伊予市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35805</v>
      </c>
      <c r="AM8" s="42"/>
      <c r="AN8" s="42"/>
      <c r="AO8" s="42"/>
      <c r="AP8" s="42"/>
      <c r="AQ8" s="42"/>
      <c r="AR8" s="42"/>
      <c r="AS8" s="42"/>
      <c r="AT8" s="35">
        <f>データ!T6</f>
        <v>194.43</v>
      </c>
      <c r="AU8" s="35"/>
      <c r="AV8" s="35"/>
      <c r="AW8" s="35"/>
      <c r="AX8" s="35"/>
      <c r="AY8" s="35"/>
      <c r="AZ8" s="35"/>
      <c r="BA8" s="35"/>
      <c r="BB8" s="35">
        <f>データ!U6</f>
        <v>184.15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5.53</v>
      </c>
      <c r="Q10" s="35"/>
      <c r="R10" s="35"/>
      <c r="S10" s="35"/>
      <c r="T10" s="35"/>
      <c r="U10" s="35"/>
      <c r="V10" s="35"/>
      <c r="W10" s="35">
        <f>データ!Q6</f>
        <v>92.84</v>
      </c>
      <c r="X10" s="35"/>
      <c r="Y10" s="35"/>
      <c r="Z10" s="35"/>
      <c r="AA10" s="35"/>
      <c r="AB10" s="35"/>
      <c r="AC10" s="35"/>
      <c r="AD10" s="42">
        <f>データ!R6</f>
        <v>2910</v>
      </c>
      <c r="AE10" s="42"/>
      <c r="AF10" s="42"/>
      <c r="AG10" s="42"/>
      <c r="AH10" s="42"/>
      <c r="AI10" s="42"/>
      <c r="AJ10" s="42"/>
      <c r="AK10" s="2"/>
      <c r="AL10" s="42">
        <f>データ!V6</f>
        <v>1975</v>
      </c>
      <c r="AM10" s="42"/>
      <c r="AN10" s="42"/>
      <c r="AO10" s="42"/>
      <c r="AP10" s="42"/>
      <c r="AQ10" s="42"/>
      <c r="AR10" s="42"/>
      <c r="AS10" s="42"/>
      <c r="AT10" s="35">
        <f>データ!W6</f>
        <v>1.1200000000000001</v>
      </c>
      <c r="AU10" s="35"/>
      <c r="AV10" s="35"/>
      <c r="AW10" s="35"/>
      <c r="AX10" s="35"/>
      <c r="AY10" s="35"/>
      <c r="AZ10" s="35"/>
      <c r="BA10" s="35"/>
      <c r="BB10" s="35">
        <f>データ!X6</f>
        <v>1763.39</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44</v>
      </c>
      <c r="O86" s="12" t="str">
        <f>データ!EO6</f>
        <v>【0.02】</v>
      </c>
    </row>
  </sheetData>
  <sheetProtection algorithmName="SHA-512" hashValue="vBafRH5idD84d5RJ20wFqi7rnT2hujTYI2e13tSdr30FFCWwexESyoMyEyz4Sd46neaFFMEJRC37q/3tECWv4w==" saltValue="fgq8PVieZlT4p1qaXU/Qy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382108</v>
      </c>
      <c r="D6" s="19">
        <f t="shared" si="3"/>
        <v>47</v>
      </c>
      <c r="E6" s="19">
        <f t="shared" si="3"/>
        <v>17</v>
      </c>
      <c r="F6" s="19">
        <f t="shared" si="3"/>
        <v>5</v>
      </c>
      <c r="G6" s="19">
        <f t="shared" si="3"/>
        <v>0</v>
      </c>
      <c r="H6" s="19" t="str">
        <f t="shared" si="3"/>
        <v>愛媛県　伊予市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5.53</v>
      </c>
      <c r="Q6" s="20">
        <f t="shared" si="3"/>
        <v>92.84</v>
      </c>
      <c r="R6" s="20">
        <f t="shared" si="3"/>
        <v>2910</v>
      </c>
      <c r="S6" s="20">
        <f t="shared" si="3"/>
        <v>35805</v>
      </c>
      <c r="T6" s="20">
        <f t="shared" si="3"/>
        <v>194.43</v>
      </c>
      <c r="U6" s="20">
        <f t="shared" si="3"/>
        <v>184.15</v>
      </c>
      <c r="V6" s="20">
        <f t="shared" si="3"/>
        <v>1975</v>
      </c>
      <c r="W6" s="20">
        <f t="shared" si="3"/>
        <v>1.1200000000000001</v>
      </c>
      <c r="X6" s="20">
        <f t="shared" si="3"/>
        <v>1763.39</v>
      </c>
      <c r="Y6" s="21">
        <f>IF(Y7="",NA(),Y7)</f>
        <v>61.05</v>
      </c>
      <c r="Z6" s="21">
        <f t="shared" ref="Z6:AH6" si="4">IF(Z7="",NA(),Z7)</f>
        <v>60.98</v>
      </c>
      <c r="AA6" s="21">
        <f t="shared" si="4"/>
        <v>59.22</v>
      </c>
      <c r="AB6" s="21">
        <f t="shared" si="4"/>
        <v>59.74</v>
      </c>
      <c r="AC6" s="21">
        <f t="shared" si="4"/>
        <v>63.51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789.46</v>
      </c>
      <c r="BL6" s="21">
        <f t="shared" si="7"/>
        <v>826.83</v>
      </c>
      <c r="BM6" s="21">
        <f t="shared" si="7"/>
        <v>867.83</v>
      </c>
      <c r="BN6" s="21">
        <f t="shared" si="7"/>
        <v>791.76</v>
      </c>
      <c r="BO6" s="21">
        <f t="shared" si="7"/>
        <v>900.82</v>
      </c>
      <c r="BP6" s="20" t="str">
        <f>IF(BP7="","",IF(BP7="-","【-】","【"&amp;SUBSTITUTE(TEXT(BP7,"#,##0.00"),"-","△")&amp;"】"))</f>
        <v>【809.19】</v>
      </c>
      <c r="BQ6" s="21">
        <f>IF(BQ7="",NA(),BQ7)</f>
        <v>64.540000000000006</v>
      </c>
      <c r="BR6" s="21">
        <f t="shared" ref="BR6:BZ6" si="8">IF(BR7="",NA(),BR7)</f>
        <v>67.349999999999994</v>
      </c>
      <c r="BS6" s="21">
        <f t="shared" si="8"/>
        <v>69.540000000000006</v>
      </c>
      <c r="BT6" s="21">
        <f t="shared" si="8"/>
        <v>64.61</v>
      </c>
      <c r="BU6" s="21">
        <f t="shared" si="8"/>
        <v>58.87</v>
      </c>
      <c r="BV6" s="21">
        <f t="shared" si="8"/>
        <v>57.77</v>
      </c>
      <c r="BW6" s="21">
        <f t="shared" si="8"/>
        <v>57.31</v>
      </c>
      <c r="BX6" s="21">
        <f t="shared" si="8"/>
        <v>57.08</v>
      </c>
      <c r="BY6" s="21">
        <f t="shared" si="8"/>
        <v>56.26</v>
      </c>
      <c r="BZ6" s="21">
        <f t="shared" si="8"/>
        <v>52.94</v>
      </c>
      <c r="CA6" s="20" t="str">
        <f>IF(CA7="","",IF(CA7="-","【-】","【"&amp;SUBSTITUTE(TEXT(CA7,"#,##0.00"),"-","△")&amp;"】"))</f>
        <v>【57.02】</v>
      </c>
      <c r="CB6" s="21">
        <f>IF(CB7="",NA(),CB7)</f>
        <v>258.74</v>
      </c>
      <c r="CC6" s="21">
        <f t="shared" ref="CC6:CK6" si="9">IF(CC7="",NA(),CC7)</f>
        <v>271.98</v>
      </c>
      <c r="CD6" s="21">
        <f t="shared" si="9"/>
        <v>263.72000000000003</v>
      </c>
      <c r="CE6" s="21">
        <f t="shared" si="9"/>
        <v>288.02</v>
      </c>
      <c r="CF6" s="21">
        <f t="shared" si="9"/>
        <v>314.3</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50.69</v>
      </c>
      <c r="CN6" s="21">
        <f t="shared" ref="CN6:CV6" si="10">IF(CN7="",NA(),CN7)</f>
        <v>48.43</v>
      </c>
      <c r="CO6" s="21">
        <f t="shared" si="10"/>
        <v>56.28</v>
      </c>
      <c r="CP6" s="21">
        <f t="shared" si="10"/>
        <v>57.74</v>
      </c>
      <c r="CQ6" s="21">
        <f t="shared" si="10"/>
        <v>47.64</v>
      </c>
      <c r="CR6" s="21">
        <f t="shared" si="10"/>
        <v>50.68</v>
      </c>
      <c r="CS6" s="21">
        <f t="shared" si="10"/>
        <v>50.14</v>
      </c>
      <c r="CT6" s="21">
        <f t="shared" si="10"/>
        <v>54.83</v>
      </c>
      <c r="CU6" s="21">
        <f t="shared" si="10"/>
        <v>66.53</v>
      </c>
      <c r="CV6" s="21">
        <f t="shared" si="10"/>
        <v>52.35</v>
      </c>
      <c r="CW6" s="20" t="str">
        <f>IF(CW7="","",IF(CW7="-","【-】","【"&amp;SUBSTITUTE(TEXT(CW7,"#,##0.00"),"-","△")&amp;"】"))</f>
        <v>【52.55】</v>
      </c>
      <c r="CX6" s="21">
        <f>IF(CX7="",NA(),CX7)</f>
        <v>84.95</v>
      </c>
      <c r="CY6" s="21">
        <f t="shared" ref="CY6:DG6" si="11">IF(CY7="",NA(),CY7)</f>
        <v>84.78</v>
      </c>
      <c r="CZ6" s="21">
        <f t="shared" si="11"/>
        <v>85.78</v>
      </c>
      <c r="DA6" s="21">
        <f t="shared" si="11"/>
        <v>86.59</v>
      </c>
      <c r="DB6" s="21">
        <f t="shared" si="11"/>
        <v>85.57</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382108</v>
      </c>
      <c r="D7" s="23">
        <v>47</v>
      </c>
      <c r="E7" s="23">
        <v>17</v>
      </c>
      <c r="F7" s="23">
        <v>5</v>
      </c>
      <c r="G7" s="23">
        <v>0</v>
      </c>
      <c r="H7" s="23" t="s">
        <v>98</v>
      </c>
      <c r="I7" s="23" t="s">
        <v>99</v>
      </c>
      <c r="J7" s="23" t="s">
        <v>100</v>
      </c>
      <c r="K7" s="23" t="s">
        <v>101</v>
      </c>
      <c r="L7" s="23" t="s">
        <v>102</v>
      </c>
      <c r="M7" s="23" t="s">
        <v>103</v>
      </c>
      <c r="N7" s="24" t="s">
        <v>104</v>
      </c>
      <c r="O7" s="24" t="s">
        <v>105</v>
      </c>
      <c r="P7" s="24">
        <v>5.53</v>
      </c>
      <c r="Q7" s="24">
        <v>92.84</v>
      </c>
      <c r="R7" s="24">
        <v>2910</v>
      </c>
      <c r="S7" s="24">
        <v>35805</v>
      </c>
      <c r="T7" s="24">
        <v>194.43</v>
      </c>
      <c r="U7" s="24">
        <v>184.15</v>
      </c>
      <c r="V7" s="24">
        <v>1975</v>
      </c>
      <c r="W7" s="24">
        <v>1.1200000000000001</v>
      </c>
      <c r="X7" s="24">
        <v>1763.39</v>
      </c>
      <c r="Y7" s="24">
        <v>61.05</v>
      </c>
      <c r="Z7" s="24">
        <v>60.98</v>
      </c>
      <c r="AA7" s="24">
        <v>59.22</v>
      </c>
      <c r="AB7" s="24">
        <v>59.74</v>
      </c>
      <c r="AC7" s="24">
        <v>63.51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789.46</v>
      </c>
      <c r="BL7" s="24">
        <v>826.83</v>
      </c>
      <c r="BM7" s="24">
        <v>867.83</v>
      </c>
      <c r="BN7" s="24">
        <v>791.76</v>
      </c>
      <c r="BO7" s="24">
        <v>900.82</v>
      </c>
      <c r="BP7" s="24">
        <v>809.19</v>
      </c>
      <c r="BQ7" s="24">
        <v>64.540000000000006</v>
      </c>
      <c r="BR7" s="24">
        <v>67.349999999999994</v>
      </c>
      <c r="BS7" s="24">
        <v>69.540000000000006</v>
      </c>
      <c r="BT7" s="24">
        <v>64.61</v>
      </c>
      <c r="BU7" s="24">
        <v>58.87</v>
      </c>
      <c r="BV7" s="24">
        <v>57.77</v>
      </c>
      <c r="BW7" s="24">
        <v>57.31</v>
      </c>
      <c r="BX7" s="24">
        <v>57.08</v>
      </c>
      <c r="BY7" s="24">
        <v>56.26</v>
      </c>
      <c r="BZ7" s="24">
        <v>52.94</v>
      </c>
      <c r="CA7" s="24">
        <v>57.02</v>
      </c>
      <c r="CB7" s="24">
        <v>258.74</v>
      </c>
      <c r="CC7" s="24">
        <v>271.98</v>
      </c>
      <c r="CD7" s="24">
        <v>263.72000000000003</v>
      </c>
      <c r="CE7" s="24">
        <v>288.02</v>
      </c>
      <c r="CF7" s="24">
        <v>314.3</v>
      </c>
      <c r="CG7" s="24">
        <v>274.35000000000002</v>
      </c>
      <c r="CH7" s="24">
        <v>273.52</v>
      </c>
      <c r="CI7" s="24">
        <v>274.99</v>
      </c>
      <c r="CJ7" s="24">
        <v>282.08999999999997</v>
      </c>
      <c r="CK7" s="24">
        <v>303.27999999999997</v>
      </c>
      <c r="CL7" s="24">
        <v>273.68</v>
      </c>
      <c r="CM7" s="24">
        <v>50.69</v>
      </c>
      <c r="CN7" s="24">
        <v>48.43</v>
      </c>
      <c r="CO7" s="24">
        <v>56.28</v>
      </c>
      <c r="CP7" s="24">
        <v>57.74</v>
      </c>
      <c r="CQ7" s="24">
        <v>47.64</v>
      </c>
      <c r="CR7" s="24">
        <v>50.68</v>
      </c>
      <c r="CS7" s="24">
        <v>50.14</v>
      </c>
      <c r="CT7" s="24">
        <v>54.83</v>
      </c>
      <c r="CU7" s="24">
        <v>66.53</v>
      </c>
      <c r="CV7" s="24">
        <v>52.35</v>
      </c>
      <c r="CW7" s="24">
        <v>52.55</v>
      </c>
      <c r="CX7" s="24">
        <v>84.95</v>
      </c>
      <c r="CY7" s="24">
        <v>84.78</v>
      </c>
      <c r="CZ7" s="24">
        <v>85.78</v>
      </c>
      <c r="DA7" s="24">
        <v>86.59</v>
      </c>
      <c r="DB7" s="24">
        <v>85.57</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2024-01-24T06:29:01Z</cp:lastPrinted>
  <dcterms:created xsi:type="dcterms:W3CDTF">2023-12-12T02:55:50Z</dcterms:created>
  <dcterms:modified xsi:type="dcterms:W3CDTF">2024-01-24T06:40:15Z</dcterms:modified>
  <cp:category/>
</cp:coreProperties>
</file>