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総務部財務課\個人別（平）\H31年度\02公営企業・第三セクター\02調査・照会等\20200110【照会】公営企業に係る経営比較分析表（平成３０年度決算）の分析等について\03各課より\"/>
    </mc:Choice>
  </mc:AlternateContent>
  <xr:revisionPtr revIDLastSave="0" documentId="8_{081E91C3-FE7F-4E31-AB61-8B69B2883F3D}" xr6:coauthVersionLast="36" xr6:coauthVersionMax="36" xr10:uidLastSave="{00000000-0000-0000-0000-000000000000}"/>
  <workbookProtection workbookAlgorithmName="SHA-512" workbookHashValue="qxip5C6BDm6uxijsfxhATBv2+INwTQy1LmhJ+0GJ+6RCt0/qDGH03BO9OBa7w5c4jrJkAm5HfyiG+HOpsNCTGg==" workbookSaltValue="/L+CojVTfL077qJj28YRD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I10" i="4"/>
  <c r="B10" i="4"/>
  <c r="BB8" i="4"/>
  <c r="AT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<sst xmlns="http://schemas.openxmlformats.org/spreadsheetml/2006/main" count="220" uniqueCount="108">
  <si>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</si>
  <si>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</si>
  <si>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</si>
  <si>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</si>
  <si>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</si>
  <si>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</si>
  <si>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</si>
  <si>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</si>
  <si>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</si>
  <si>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</si>
  <si>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</si>
  <si>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</si>
  <si>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</si>
  <si>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</si>
  <si>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</si>
  <si>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</si>
  <si>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</si>
  <si>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</si>
  <si>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</si>
  <si>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</si>
  <si>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</si>
  <si>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</si>
  <si>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</si>
  <si>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</si>
  <si>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</si>
  <si>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</si>
  <si>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</si>
  <si>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</si>
  <si>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</si>
  <si>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</si>
  <si>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</si>
  <si>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</si>
  <si>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</si>
  <si>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</si>
  <si>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</si>
  <si>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</si>
  <si>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</si>
  <si>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</si>
  <si>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</si>
  <si>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</si>
  <si>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</si>
  <si>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</si>
  <si>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</si>
  <si>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</si>
  <si>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</si>
  <si>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</si>
  <si>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</si>
  <si>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</si>
  <si>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</si>
  <si>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</si>
  <si>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</si>
  <si>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</si>
  <si>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</si>
  <si>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</si>
  <si>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</si>
  <si>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</si>
  <si>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</si>
  <si>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</si>
  <si>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</si>
  <si>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</si>
  <si>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</si>
  <si>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</si>
  <si>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</si>
  <si>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</si>
  <si>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</si>
  <si>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</si>
  <si>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</si>
  <si>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</si>
  <si>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</si>
  <si>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</si>
  <si>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</si>
  <si>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</si>
  <si>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</si>
  <si>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</si>
  <si>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</si>
  <si>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</si>
  <si>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</si>
  <si>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</si>
  <si>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</si>
  <si>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</si>
  <si>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</si>
  <si>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</si>
  <si>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</si>
  <si>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</si>
  <si>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</si>
  <si>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</si>
  <si>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</si>
  <si>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</si>
  <si>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</si>
  <si>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</si>
  <si>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</si>
  <si>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</si>
  <si>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</si>
  <si>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</si>
  <si>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</si>
  <si>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</si>
  <si>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</si>
  <si>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</si>
  <si>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</si>
  <si>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</si>
  <si>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</si>
  <si>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</si>
  <si>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</si>
  <si>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</si>
  <si>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</si>
  <si>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平成30年度は、平成29年度と比較すると、109.68%で4.74ポイント減少し、類似団体平均値より下回っているが、100％を超えているため、健全な経営状況といえる。平成30年度に減少した主な要因としては、本市においても年々人口が減少する中、収入源となる給水収益は減少傾向にあるが、平成29年度上灘地区簡易水道統合等により資産が増加したため、それに伴う減価償却費が増加し、営業費用が前年より大幅に増加したことが挙げられる。
　②「累積欠損金」については、過去5年間0%となっており未発生である。
　また、③「流動比率」は、過去5年間100%を下回ることはなく、平成30年度においては類似団体平均値をやや下回っているが、支払い能力に余裕がある。引き続き、経営上必要な収益の増加に努めることが必要である。
　④「企業債残高対給水収益比率」については、類似団体平均値より高い数値を示している。これは、平成29年度に上灘地区簡易水道統合を実施し、この事業費に係る企業債を償還する必要が生じたため増加したものであり、今後の企業債償還に要する経費については、引き続き、一般会計から基準内繰入を行う予定である。
　⑥「給水原価」については、過去5年間145円～153円で推移しており、類似団体平均値より約20円程度低く、⑤「料金回収率」については、平成30年度105.37%であり、給水に係る費用を給水収益で賄うことができている。
　以上の指標から本市の経営については、概ね健全経営が維持されている状況にあると考えられるが、今後の施設更新において企業債や補助金に依存することが考えられるため、更なる費用削減や更新投資等に充てる財源の確保に努めていく必要がある。
　次に⑦「施設利用率」については、平成30年度は63.16％で、平成27年以降上昇し、類似団体平均値から見ても良好であると考えられる。
　さらに、⑧「有収率」については、平成29年度は前年度までと比較し大幅に減少したが、平成30年度は、87.07％と微増した。今後、整備事業計画による管路の更新・漏水調査・修繕を強化する等の取り組みを進めなければならない。</t>
    <rPh sb="16" eb="17">
      <t>ド</t>
    </rPh>
    <rPh sb="19" eb="21">
      <t>ヘイセイ</t>
    </rPh>
    <rPh sb="23" eb="25">
      <t>ネンド</t>
    </rPh>
    <rPh sb="26" eb="28">
      <t>ヒカク</t>
    </rPh>
    <rPh sb="57" eb="59">
      <t>ゲンショウ</t>
    </rPh>
    <rPh sb="73" eb="74">
      <t>コ</t>
    </rPh>
    <rPh sb="81" eb="83">
      <t>ケンゼン</t>
    </rPh>
    <rPh sb="93" eb="95">
      <t>ヘイセイ</t>
    </rPh>
    <rPh sb="97" eb="99">
      <t>ネンド</t>
    </rPh>
    <rPh sb="100" eb="102">
      <t>ゲンショウ</t>
    </rPh>
    <rPh sb="106" eb="108">
      <t>シタマワ</t>
    </rPh>
    <rPh sb="171" eb="173">
      <t>シサン</t>
    </rPh>
    <rPh sb="174" eb="176">
      <t>ゾウカ</t>
    </rPh>
    <rPh sb="184" eb="185">
      <t>トモナ</t>
    </rPh>
    <rPh sb="186" eb="188">
      <t>ゲンカ</t>
    </rPh>
    <rPh sb="188" eb="190">
      <t>ショウキャク</t>
    </rPh>
    <rPh sb="190" eb="191">
      <t>ヒ</t>
    </rPh>
    <rPh sb="192" eb="194">
      <t>ゾウカ</t>
    </rPh>
    <rPh sb="196" eb="198">
      <t>エイギョウ</t>
    </rPh>
    <rPh sb="198" eb="200">
      <t>ヒヨウ</t>
    </rPh>
    <rPh sb="201" eb="203">
      <t>ゼンネン</t>
    </rPh>
    <rPh sb="205" eb="207">
      <t>オオハバ</t>
    </rPh>
    <rPh sb="208" eb="210">
      <t>ゾウカ</t>
    </rPh>
    <rPh sb="331" eb="332">
      <t>ヒ</t>
    </rPh>
    <rPh sb="333" eb="334">
      <t>ツヅ</t>
    </rPh>
    <rPh sb="336" eb="338">
      <t>ケイエイ</t>
    </rPh>
    <rPh sb="338" eb="339">
      <t>ジョウ</t>
    </rPh>
    <rPh sb="339" eb="341">
      <t>ヒツヨウ</t>
    </rPh>
    <rPh sb="342" eb="344">
      <t>シュウエキ</t>
    </rPh>
    <rPh sb="345" eb="347">
      <t>ゾウカ</t>
    </rPh>
    <rPh sb="348" eb="349">
      <t>ツト</t>
    </rPh>
    <rPh sb="354" eb="356">
      <t>ヒツヨウ</t>
    </rPh>
    <rPh sb="483" eb="484">
      <t>ヒ</t>
    </rPh>
    <rPh sb="485" eb="486">
      <t>ツヅ</t>
    </rPh>
    <rPh sb="751" eb="753">
      <t>ヘイセイ</t>
    </rPh>
    <rPh sb="755" eb="757">
      <t>ネンド</t>
    </rPh>
    <rPh sb="771" eb="773">
      <t>イコウ</t>
    </rPh>
    <rPh sb="835" eb="837">
      <t>オオハバ</t>
    </rPh>
    <rPh sb="844" eb="846">
      <t>ヘイセイ</t>
    </rPh>
    <rPh sb="848" eb="850">
      <t>ネンド</t>
    </rPh>
    <rPh sb="859" eb="861">
      <t>ビゾウ</t>
    </rPh>
    <phoneticPr fontId="4"/>
  </si>
  <si>
    <t>①「有形固定資産減価償却率」については、類似団体平均値を過去5年間下回っており、平成30年度においては、39.14%と平均値より8.52%低い数値である。これは、上灘地区簡易水道統合を実施した影響があり、類似団体との比較においては、保有している資産が法定耐用年数に近づいている割合が低いと考えられるが、指標を参考に将来の施設の更新等の必要性と財源の確保に留意したい。
　③「管路更新率」については、平成30年度は、類似団体平均値より下回っており、数年のうちに②「管路経年化率」が上昇することが想定されている。このことを踏まえ、有収率の向上を図るためにも、限られた財源で更新をし、耐震化の対応と併せ今後積極的な整備に取り組む計画である。</t>
    <rPh sb="199" eb="201">
      <t>ヘイセイ</t>
    </rPh>
    <rPh sb="203" eb="205">
      <t>ネンド</t>
    </rPh>
    <rPh sb="216" eb="218">
      <t>シタマワ</t>
    </rPh>
    <rPh sb="223" eb="225">
      <t>スウネン</t>
    </rPh>
    <rPh sb="231" eb="233">
      <t>カンロ</t>
    </rPh>
    <rPh sb="233" eb="235">
      <t>ケイネン</t>
    </rPh>
    <rPh sb="235" eb="236">
      <t>カ</t>
    </rPh>
    <rPh sb="236" eb="237">
      <t>リツ</t>
    </rPh>
    <rPh sb="239" eb="241">
      <t>ジョウショウ</t>
    </rPh>
    <phoneticPr fontId="4"/>
  </si>
  <si>
    <t>本市の上水道事業における財政状況については、現在のところ健全経営を維持している。しかしながら、平成29年度に上灘地区簡易水道統合を実施し上水道に統合したことに加え、老朽化した既存施設の更新や耐震化事業等により、資本投資の増加が見込まれ、今後、人口減少に伴う水道利用収益の減少等により健全経営の継続ができないことが想定されるため、平成30年度に水道料金を改正し、令和元年9月より施行した。今後は、改定された給水収益の推移を注視するとともに、令和2年度からの簡易水道事業の法適用化や老朽化した既存施設の更新・耐震化事業等による資本投資の増加が見込まれるため、中長期的な経営基本計画である「経営戦略」を策定し、それに基づき計画的かつ合理的な経営を行うことにより、経営基盤の強化を図りたい。</t>
    <rPh sb="79" eb="80">
      <t>クワ</t>
    </rPh>
    <rPh sb="118" eb="120">
      <t>コンゴ</t>
    </rPh>
    <rPh sb="164" eb="166">
      <t>ヘイセイ</t>
    </rPh>
    <rPh sb="168" eb="170">
      <t>ネンド</t>
    </rPh>
    <rPh sb="171" eb="173">
      <t>スイドウ</t>
    </rPh>
    <rPh sb="173" eb="175">
      <t>リョウキン</t>
    </rPh>
    <rPh sb="176" eb="178">
      <t>カイセイ</t>
    </rPh>
    <rPh sb="183" eb="184">
      <t>ネン</t>
    </rPh>
    <rPh sb="185" eb="186">
      <t>ガツ</t>
    </rPh>
    <rPh sb="188" eb="190">
      <t>シコウ</t>
    </rPh>
    <rPh sb="193" eb="195">
      <t>コンゴ</t>
    </rPh>
    <rPh sb="197" eb="199">
      <t>カイテイ</t>
    </rPh>
    <rPh sb="202" eb="204">
      <t>キュウスイ</t>
    </rPh>
    <rPh sb="204" eb="206">
      <t>シュウエキ</t>
    </rPh>
    <rPh sb="207" eb="209">
      <t>スイイ</t>
    </rPh>
    <rPh sb="210" eb="212">
      <t>チュウシ</t>
    </rPh>
    <rPh sb="237" eb="238">
      <t>カ</t>
    </rPh>
    <rPh sb="261" eb="263">
      <t>シホン</t>
    </rPh>
    <rPh sb="263" eb="265">
      <t>トウシ</t>
    </rPh>
    <rPh sb="266" eb="268">
      <t>ゾウカ</t>
    </rPh>
    <rPh sb="269" eb="271">
      <t>ミコ</t>
    </rPh>
    <rPh sb="279" eb="280">
      <t>テキ</t>
    </rPh>
    <rPh sb="281" eb="283">
      <t>ケイエイ</t>
    </rPh>
    <rPh sb="283" eb="285">
      <t>キホン</t>
    </rPh>
    <rPh sb="285" eb="287">
      <t>ケイカク</t>
    </rPh>
    <rPh sb="291" eb="293">
      <t>ケイエイ</t>
    </rPh>
    <rPh sb="293" eb="295">
      <t>センリャク</t>
    </rPh>
    <rPh sb="297" eb="299">
      <t>サクテイ</t>
    </rPh>
    <rPh sb="304" eb="305">
      <t>モト</t>
    </rPh>
    <rPh sb="309" eb="310">
      <t>テキ</t>
    </rPh>
    <rPh sb="312" eb="315">
      <t>ゴウリテキ</t>
    </rPh>
    <rPh sb="316" eb="318">
      <t>ケイエイ</t>
    </rPh>
    <rPh sb="319" eb="320">
      <t>オコナ</t>
    </rPh>
    <rPh sb="327" eb="329">
      <t>ケイエイ</t>
    </rPh>
    <rPh sb="329" eb="331">
      <t>キバン</t>
    </rPh>
    <rPh sb="332" eb="334">
      <t>キョウカ</t>
    </rPh>
    <rPh sb="336" eb="33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</si>
</sst>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0.92</c:v>
                </c:pt>
                <c:pt idx="1">
                  <c:v>1.22</c:v>
                </c:pt>
                <c:pt idx="2">
                  <c:v>0.87</c:v>
                </c:pt>
                <c:pt idx="3">
                  <c:v>0.99</c:v>
                </c:pt>
                <c:pt idx="4">
                  <c:v>0.47</c:v>
                </c:pt>
              </c:numCache>
            </c:numRef>
          </c:val>
          <c:extLst>
            <c:ext xmlns:c16="http://schemas.microsoft.com/office/drawing/2014/chart" uri="{C3380CC4-5D6E-409C-BE32-E72D297353CC}">
              <c16:uniqueId val="{00000000-C065-4BE7-8698-E6A60CE313A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C065-4BE7-8698-E6A60CE313A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59.58</c:v>
                </c:pt>
                <c:pt idx="1">
                  <c:v>59.81</c:v>
                </c:pt>
                <c:pt idx="2">
                  <c:v>60.59</c:v>
                </c:pt>
                <c:pt idx="3">
                  <c:v>61.81</c:v>
                </c:pt>
                <c:pt idx="4">
                  <c:v>63.16</c:v>
                </c:pt>
              </c:numCache>
            </c:numRef>
          </c:val>
          <c:extLst>
            <c:ext xmlns:c16="http://schemas.microsoft.com/office/drawing/2014/chart" uri="{C3380CC4-5D6E-409C-BE32-E72D297353CC}">
              <c16:uniqueId val="{00000000-0528-47E7-AB86-321D33F521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0528-47E7-AB86-321D33F521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92.36</c:v>
                </c:pt>
                <c:pt idx="1">
                  <c:v>91.54</c:v>
                </c:pt>
                <c:pt idx="2">
                  <c:v>90.7</c:v>
                </c:pt>
                <c:pt idx="3">
                  <c:v>86.47</c:v>
                </c:pt>
                <c:pt idx="4">
                  <c:v>87.07</c:v>
                </c:pt>
              </c:numCache>
            </c:numRef>
          </c:val>
          <c:extLst>
            <c:ext xmlns:c16="http://schemas.microsoft.com/office/drawing/2014/chart" uri="{C3380CC4-5D6E-409C-BE32-E72D297353CC}">
              <c16:uniqueId val="{00000000-CACD-425E-95C0-FA5F11C35B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CACD-425E-95C0-FA5F11C35B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109.77</c:v>
                </c:pt>
                <c:pt idx="1">
                  <c:v>111.73</c:v>
                </c:pt>
                <c:pt idx="2">
                  <c:v>111.14</c:v>
                </c:pt>
                <c:pt idx="3">
                  <c:v>114.42</c:v>
                </c:pt>
                <c:pt idx="4">
                  <c:v>109.68</c:v>
                </c:pt>
              </c:numCache>
            </c:numRef>
          </c:val>
          <c:extLst>
            <c:ext xmlns:c16="http://schemas.microsoft.com/office/drawing/2014/chart" uri="{C3380CC4-5D6E-409C-BE32-E72D297353CC}">
              <c16:uniqueId val="{00000000-6C33-48FF-A3C7-B82CEF8417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6C33-48FF-A3C7-B82CEF8417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37.61</c:v>
                </c:pt>
                <c:pt idx="1">
                  <c:v>39.76</c:v>
                </c:pt>
                <c:pt idx="2">
                  <c:v>41.75</c:v>
                </c:pt>
                <c:pt idx="3">
                  <c:v>36.92</c:v>
                </c:pt>
                <c:pt idx="4">
                  <c:v>39.14</c:v>
                </c:pt>
              </c:numCache>
            </c:numRef>
          </c:val>
          <c:extLst>
            <c:ext xmlns:c16="http://schemas.microsoft.com/office/drawing/2014/chart" uri="{C3380CC4-5D6E-409C-BE32-E72D297353CC}">
              <c16:uniqueId val="{00000000-4A5D-47EA-BBC9-D11D3534A9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4A5D-47EA-BBC9-D11D3534A9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formatCode="#,##0.00;&quot;△&quot;#,##0.00;&quot;-&quot;">
                  <c:v>5.33</c:v>
                </c:pt>
              </c:numCache>
            </c:numRef>
          </c:val>
          <c:extLst>
            <c:ext xmlns:c16="http://schemas.microsoft.com/office/drawing/2014/chart" uri="{C3380CC4-5D6E-409C-BE32-E72D297353CC}">
              <c16:uniqueId val="{00000000-959E-4560-9483-CACFF52F3F0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959E-4560-9483-CACFF52F3F0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C8-4CEA-A12B-A468032C2E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46C8-4CEA-A12B-A468032C2E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404.87</c:v>
                </c:pt>
                <c:pt idx="1">
                  <c:v>380.18</c:v>
                </c:pt>
                <c:pt idx="2">
                  <c:v>368.42</c:v>
                </c:pt>
                <c:pt idx="3">
                  <c:v>333.91</c:v>
                </c:pt>
                <c:pt idx="4">
                  <c:v>324.10000000000002</c:v>
                </c:pt>
              </c:numCache>
            </c:numRef>
          </c:val>
          <c:extLst>
            <c:ext xmlns:c16="http://schemas.microsoft.com/office/drawing/2014/chart" uri="{C3380CC4-5D6E-409C-BE32-E72D297353CC}">
              <c16:uniqueId val="{00000000-CB30-4C49-95FD-DC274C193F2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CB30-4C49-95FD-DC274C193F2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634.92999999999995</c:v>
                </c:pt>
                <c:pt idx="1">
                  <c:v>602.84</c:v>
                </c:pt>
                <c:pt idx="2">
                  <c:v>563.82000000000005</c:v>
                </c:pt>
                <c:pt idx="3">
                  <c:v>775.03</c:v>
                </c:pt>
                <c:pt idx="4">
                  <c:v>704.91</c:v>
                </c:pt>
              </c:numCache>
            </c:numRef>
          </c:val>
          <c:extLst>
            <c:ext xmlns:c16="http://schemas.microsoft.com/office/drawing/2014/chart" uri="{C3380CC4-5D6E-409C-BE32-E72D297353CC}">
              <c16:uniqueId val="{00000000-3749-458C-86B6-1433B8ED96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3749-458C-86B6-1433B8ED96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107.75</c:v>
                </c:pt>
                <c:pt idx="1">
                  <c:v>109.82</c:v>
                </c:pt>
                <c:pt idx="2">
                  <c:v>108.98</c:v>
                </c:pt>
                <c:pt idx="3">
                  <c:v>110.03</c:v>
                </c:pt>
                <c:pt idx="4">
                  <c:v>105.37</c:v>
                </c:pt>
              </c:numCache>
            </c:numRef>
          </c:val>
          <c:extLst>
            <c:ext xmlns:c16="http://schemas.microsoft.com/office/drawing/2014/chart" uri="{C3380CC4-5D6E-409C-BE32-E72D297353CC}">
              <c16:uniqueId val="{00000000-50C2-437F-B926-68A19440E30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50C2-437F-B926-68A19440E30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148.94999999999999</c:v>
                </c:pt>
                <c:pt idx="1">
                  <c:v>145.63999999999999</c:v>
                </c:pt>
                <c:pt idx="2">
                  <c:v>147.09</c:v>
                </c:pt>
                <c:pt idx="3">
                  <c:v>145.47999999999999</c:v>
                </c:pt>
                <c:pt idx="4">
                  <c:v>152.12</c:v>
                </c:pt>
              </c:numCache>
            </c:numRef>
          </c:val>
          <c:extLst>
            <c:ext xmlns:c16="http://schemas.microsoft.com/office/drawing/2014/chart" uri="{C3380CC4-5D6E-409C-BE32-E72D297353CC}">
              <c16:uniqueId val="{00000000-2B53-454B-9489-4C1221A9E41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2B53-454B-9489-4C1221A9E41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W62" zoomScale="145" zoomScaleNormal="14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伊予市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37265</v>
      </c>
      <c r="AM8" s="60"/>
      <c r="AN8" s="60"/>
      <c r="AO8" s="60"/>
      <c r="AP8" s="60"/>
      <c r="AQ8" s="60"/>
      <c r="AR8" s="60"/>
      <c r="AS8" s="60"/>
      <c r="AT8" s="51">
        <f>データ!$S$6</f>
        <v>194.44</v>
      </c>
      <c r="AU8" s="52"/>
      <c r="AV8" s="52"/>
      <c r="AW8" s="52"/>
      <c r="AX8" s="52"/>
      <c r="AY8" s="52"/>
      <c r="AZ8" s="52"/>
      <c r="BA8" s="52"/>
      <c r="BB8" s="53">
        <f>データ!$T$6</f>
        <v>191.65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54.86</v>
      </c>
      <c r="J10" s="52"/>
      <c r="K10" s="52"/>
      <c r="L10" s="52"/>
      <c r="M10" s="52"/>
      <c r="N10" s="52"/>
      <c r="O10" s="63"/>
      <c r="P10" s="53">
        <f>データ!$P$6</f>
        <v>86.06</v>
      </c>
      <c r="Q10" s="53"/>
      <c r="R10" s="53"/>
      <c r="S10" s="53"/>
      <c r="T10" s="53"/>
      <c r="U10" s="53"/>
      <c r="V10" s="53"/>
      <c r="W10" s="60">
        <f>データ!$Q$6</f>
        <v>2570</v>
      </c>
      <c r="X10" s="60"/>
      <c r="Y10" s="60"/>
      <c r="Z10" s="60"/>
      <c r="AA10" s="60"/>
      <c r="AB10" s="60"/>
      <c r="AC10" s="60"/>
      <c r="AD10" s="2"/>
      <c r="AE10" s="2"/>
      <c r="AF10" s="2"/>
      <c r="AG10" s="2"/>
      <c r="AH10" s="4"/>
      <c r="AI10" s="4"/>
      <c r="AJ10" s="4"/>
      <c r="AK10" s="4"/>
      <c r="AL10" s="60">
        <f>データ!$U$6</f>
        <v>31994</v>
      </c>
      <c r="AM10" s="60"/>
      <c r="AN10" s="60"/>
      <c r="AO10" s="60"/>
      <c r="AP10" s="60"/>
      <c r="AQ10" s="60"/>
      <c r="AR10" s="60"/>
      <c r="AS10" s="60"/>
      <c r="AT10" s="51">
        <f>データ!$V$6</f>
        <v>25.01</v>
      </c>
      <c r="AU10" s="52"/>
      <c r="AV10" s="52"/>
      <c r="AW10" s="52"/>
      <c r="AX10" s="52"/>
      <c r="AY10" s="52"/>
      <c r="AZ10" s="52"/>
      <c r="BA10" s="52"/>
      <c r="BB10" s="53">
        <f>データ!$W$6</f>
        <v>1279.25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H4FqOQ3KQqahdT+NLpaLx8pOdnGAMsFJWx+XFxyHHU61TssoTnQVpfu9dmFz+XxTaPXFeU65zd2SByHKwIXNw==" saltValue="JQU7JQhvM8QSu9updkXPM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382108</v>
      </c>
      <c r="D6" s="34">
        <f t="shared" si="3"/>
        <v>46</v>
      </c>
      <c r="E6" s="34">
        <f t="shared" si="3"/>
        <v>1</v>
      </c>
      <c r="F6" s="34">
        <f t="shared" si="3"/>
        <v>0</v>
      </c>
      <c r="G6" s="34">
        <f t="shared" si="3"/>
        <v>1</v>
      </c>
      <c r="H6" s="34" t="str">
        <f t="shared" si="3"/>
        <v>愛媛県　伊予市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54.86</v>
      </c>
      <c r="P6" s="35">
        <f t="shared" si="3"/>
        <v>86.06</v>
      </c>
      <c r="Q6" s="35">
        <f t="shared" si="3"/>
        <v>2570</v>
      </c>
      <c r="R6" s="35">
        <f t="shared" si="3"/>
        <v>37265</v>
      </c>
      <c r="S6" s="35">
        <f t="shared" si="3"/>
        <v>194.44</v>
      </c>
      <c r="T6" s="35">
        <f t="shared" si="3"/>
        <v>191.65</v>
      </c>
      <c r="U6" s="35">
        <f t="shared" si="3"/>
        <v>31994</v>
      </c>
      <c r="V6" s="35">
        <f t="shared" si="3"/>
        <v>25.01</v>
      </c>
      <c r="W6" s="35">
        <f t="shared" si="3"/>
        <v>1279.25</v>
      </c>
      <c r="X6" s="36">
        <f>IF(X7="",NA(),X7)</f>
        <v>109.77</v>
      </c>
      <c r="Y6" s="36">
        <f t="shared" ref="Y6:AG6" si="4">IF(Y7="",NA(),Y7)</f>
        <v>111.73</v>
      </c>
      <c r="Z6" s="36">
        <f t="shared" si="4"/>
        <v>111.14</v>
      </c>
      <c r="AA6" s="36">
        <f t="shared" si="4"/>
        <v>114.42</v>
      </c>
      <c r="AB6" s="36">
        <f t="shared" si="4"/>
        <v>109.68</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404.87</v>
      </c>
      <c r="AU6" s="36">
        <f t="shared" ref="AU6:BC6" si="6">IF(AU7="",NA(),AU7)</f>
        <v>380.18</v>
      </c>
      <c r="AV6" s="36">
        <f t="shared" si="6"/>
        <v>368.42</v>
      </c>
      <c r="AW6" s="36">
        <f t="shared" si="6"/>
        <v>333.91</v>
      </c>
      <c r="AX6" s="36">
        <f t="shared" si="6"/>
        <v>324.10000000000002</v>
      </c>
      <c r="AY6" s="36">
        <f t="shared" si="6"/>
        <v>382.09</v>
      </c>
      <c r="AZ6" s="36">
        <f t="shared" si="6"/>
        <v>371.31</v>
      </c>
      <c r="BA6" s="36">
        <f t="shared" si="6"/>
        <v>377.63</v>
      </c>
      <c r="BB6" s="36">
        <f t="shared" si="6"/>
        <v>357.34</v>
      </c>
      <c r="BC6" s="36">
        <f t="shared" si="6"/>
        <v>366.03</v>
      </c>
      <c r="BD6" s="35" t="str">
        <f>IF(BD7="","",IF(BD7="-","【-】","【"&amp;SUBSTITUTE(TEXT(BD7,"#,##0.00"),"-","△")&amp;"】"))</f>
        <v>【261.93】</v>
      </c>
      <c r="BE6" s="36">
        <f>IF(BE7="",NA(),BE7)</f>
        <v>634.92999999999995</v>
      </c>
      <c r="BF6" s="36">
        <f t="shared" ref="BF6:BN6" si="7">IF(BF7="",NA(),BF7)</f>
        <v>602.84</v>
      </c>
      <c r="BG6" s="36">
        <f t="shared" si="7"/>
        <v>563.82000000000005</v>
      </c>
      <c r="BH6" s="36">
        <f t="shared" si="7"/>
        <v>775.03</v>
      </c>
      <c r="BI6" s="36">
        <f t="shared" si="7"/>
        <v>704.91</v>
      </c>
      <c r="BJ6" s="36">
        <f t="shared" si="7"/>
        <v>385.06</v>
      </c>
      <c r="BK6" s="36">
        <f t="shared" si="7"/>
        <v>373.09</v>
      </c>
      <c r="BL6" s="36">
        <f t="shared" si="7"/>
        <v>364.71</v>
      </c>
      <c r="BM6" s="36">
        <f t="shared" si="7"/>
        <v>373.69</v>
      </c>
      <c r="BN6" s="36">
        <f t="shared" si="7"/>
        <v>370.12</v>
      </c>
      <c r="BO6" s="35" t="str">
        <f>IF(BO7="","",IF(BO7="-","【-】","【"&amp;SUBSTITUTE(TEXT(BO7,"#,##0.00"),"-","△")&amp;"】"))</f>
        <v>【270.46】</v>
      </c>
      <c r="BP6" s="36">
        <f>IF(BP7="",NA(),BP7)</f>
        <v>107.75</v>
      </c>
      <c r="BQ6" s="36">
        <f t="shared" ref="BQ6:BY6" si="8">IF(BQ7="",NA(),BQ7)</f>
        <v>109.82</v>
      </c>
      <c r="BR6" s="36">
        <f t="shared" si="8"/>
        <v>108.98</v>
      </c>
      <c r="BS6" s="36">
        <f t="shared" si="8"/>
        <v>110.03</v>
      </c>
      <c r="BT6" s="36">
        <f t="shared" si="8"/>
        <v>105.37</v>
      </c>
      <c r="BU6" s="36">
        <f t="shared" si="8"/>
        <v>99.07</v>
      </c>
      <c r="BV6" s="36">
        <f t="shared" si="8"/>
        <v>99.99</v>
      </c>
      <c r="BW6" s="36">
        <f t="shared" si="8"/>
        <v>100.65</v>
      </c>
      <c r="BX6" s="36">
        <f t="shared" si="8"/>
        <v>99.87</v>
      </c>
      <c r="BY6" s="36">
        <f t="shared" si="8"/>
        <v>100.42</v>
      </c>
      <c r="BZ6" s="35" t="str">
        <f>IF(BZ7="","",IF(BZ7="-","【-】","【"&amp;SUBSTITUTE(TEXT(BZ7,"#,##0.00"),"-","△")&amp;"】"))</f>
        <v>【103.91】</v>
      </c>
      <c r="CA6" s="36">
        <f>IF(CA7="",NA(),CA7)</f>
        <v>148.94999999999999</v>
      </c>
      <c r="CB6" s="36">
        <f t="shared" ref="CB6:CJ6" si="9">IF(CB7="",NA(),CB7)</f>
        <v>145.63999999999999</v>
      </c>
      <c r="CC6" s="36">
        <f t="shared" si="9"/>
        <v>147.09</v>
      </c>
      <c r="CD6" s="36">
        <f t="shared" si="9"/>
        <v>145.47999999999999</v>
      </c>
      <c r="CE6" s="36">
        <f t="shared" si="9"/>
        <v>152.12</v>
      </c>
      <c r="CF6" s="36">
        <f t="shared" si="9"/>
        <v>173.03</v>
      </c>
      <c r="CG6" s="36">
        <f t="shared" si="9"/>
        <v>171.15</v>
      </c>
      <c r="CH6" s="36">
        <f t="shared" si="9"/>
        <v>170.19</v>
      </c>
      <c r="CI6" s="36">
        <f t="shared" si="9"/>
        <v>171.81</v>
      </c>
      <c r="CJ6" s="36">
        <f t="shared" si="9"/>
        <v>171.67</v>
      </c>
      <c r="CK6" s="35" t="str">
        <f>IF(CK7="","",IF(CK7="-","【-】","【"&amp;SUBSTITUTE(TEXT(CK7,"#,##0.00"),"-","△")&amp;"】"))</f>
        <v>【167.11】</v>
      </c>
      <c r="CL6" s="36">
        <f>IF(CL7="",NA(),CL7)</f>
        <v>59.58</v>
      </c>
      <c r="CM6" s="36">
        <f t="shared" ref="CM6:CU6" si="10">IF(CM7="",NA(),CM7)</f>
        <v>59.81</v>
      </c>
      <c r="CN6" s="36">
        <f t="shared" si="10"/>
        <v>60.59</v>
      </c>
      <c r="CO6" s="36">
        <f t="shared" si="10"/>
        <v>61.81</v>
      </c>
      <c r="CP6" s="36">
        <f t="shared" si="10"/>
        <v>63.16</v>
      </c>
      <c r="CQ6" s="36">
        <f t="shared" si="10"/>
        <v>58.58</v>
      </c>
      <c r="CR6" s="36">
        <f t="shared" si="10"/>
        <v>58.53</v>
      </c>
      <c r="CS6" s="36">
        <f t="shared" si="10"/>
        <v>59.01</v>
      </c>
      <c r="CT6" s="36">
        <f t="shared" si="10"/>
        <v>60.03</v>
      </c>
      <c r="CU6" s="36">
        <f t="shared" si="10"/>
        <v>59.74</v>
      </c>
      <c r="CV6" s="35" t="str">
        <f>IF(CV7="","",IF(CV7="-","【-】","【"&amp;SUBSTITUTE(TEXT(CV7,"#,##0.00"),"-","△")&amp;"】"))</f>
        <v>【60.27】</v>
      </c>
      <c r="CW6" s="36">
        <f>IF(CW7="",NA(),CW7)</f>
        <v>92.36</v>
      </c>
      <c r="CX6" s="36">
        <f t="shared" ref="CX6:DF6" si="11">IF(CX7="",NA(),CX7)</f>
        <v>91.54</v>
      </c>
      <c r="CY6" s="36">
        <f t="shared" si="11"/>
        <v>90.7</v>
      </c>
      <c r="CZ6" s="36">
        <f t="shared" si="11"/>
        <v>86.47</v>
      </c>
      <c r="DA6" s="36">
        <f t="shared" si="11"/>
        <v>87.07</v>
      </c>
      <c r="DB6" s="36">
        <f t="shared" si="11"/>
        <v>85.23</v>
      </c>
      <c r="DC6" s="36">
        <f t="shared" si="11"/>
        <v>85.26</v>
      </c>
      <c r="DD6" s="36">
        <f t="shared" si="11"/>
        <v>85.37</v>
      </c>
      <c r="DE6" s="36">
        <f t="shared" si="11"/>
        <v>84.81</v>
      </c>
      <c r="DF6" s="36">
        <f t="shared" si="11"/>
        <v>84.8</v>
      </c>
      <c r="DG6" s="35" t="str">
        <f>IF(DG7="","",IF(DG7="-","【-】","【"&amp;SUBSTITUTE(TEXT(DG7,"#,##0.00"),"-","△")&amp;"】"))</f>
        <v>【89.92】</v>
      </c>
      <c r="DH6" s="36">
        <f>IF(DH7="",NA(),DH7)</f>
        <v>37.61</v>
      </c>
      <c r="DI6" s="36">
        <f t="shared" ref="DI6:DQ6" si="12">IF(DI7="",NA(),DI7)</f>
        <v>39.76</v>
      </c>
      <c r="DJ6" s="36">
        <f t="shared" si="12"/>
        <v>41.75</v>
      </c>
      <c r="DK6" s="36">
        <f t="shared" si="12"/>
        <v>36.92</v>
      </c>
      <c r="DL6" s="36">
        <f t="shared" si="12"/>
        <v>39.14</v>
      </c>
      <c r="DM6" s="36">
        <f t="shared" si="12"/>
        <v>44.31</v>
      </c>
      <c r="DN6" s="36">
        <f t="shared" si="12"/>
        <v>45.75</v>
      </c>
      <c r="DO6" s="36">
        <f t="shared" si="12"/>
        <v>46.9</v>
      </c>
      <c r="DP6" s="36">
        <f t="shared" si="12"/>
        <v>47.28</v>
      </c>
      <c r="DQ6" s="36">
        <f t="shared" si="12"/>
        <v>47.66</v>
      </c>
      <c r="DR6" s="35" t="str">
        <f>IF(DR7="","",IF(DR7="-","【-】","【"&amp;SUBSTITUTE(TEXT(DR7,"#,##0.00"),"-","△")&amp;"】"))</f>
        <v>【48.85】</v>
      </c>
      <c r="DS6" s="35">
        <f>IF(DS7="",NA(),DS7)</f>
        <v>0</v>
      </c>
      <c r="DT6" s="35">
        <f t="shared" ref="DT6:EB6" si="13">IF(DT7="",NA(),DT7)</f>
        <v>0</v>
      </c>
      <c r="DU6" s="35">
        <f t="shared" si="13"/>
        <v>0</v>
      </c>
      <c r="DV6" s="35">
        <f t="shared" si="13"/>
        <v>0</v>
      </c>
      <c r="DW6" s="36">
        <f t="shared" si="13"/>
        <v>5.33</v>
      </c>
      <c r="DX6" s="36">
        <f t="shared" si="13"/>
        <v>10.09</v>
      </c>
      <c r="DY6" s="36">
        <f t="shared" si="13"/>
        <v>10.54</v>
      </c>
      <c r="DZ6" s="36">
        <f t="shared" si="13"/>
        <v>12.03</v>
      </c>
      <c r="EA6" s="36">
        <f t="shared" si="13"/>
        <v>12.19</v>
      </c>
      <c r="EB6" s="36">
        <f t="shared" si="13"/>
        <v>15.1</v>
      </c>
      <c r="EC6" s="35" t="str">
        <f>IF(EC7="","",IF(EC7="-","【-】","【"&amp;SUBSTITUTE(TEXT(EC7,"#,##0.00"),"-","△")&amp;"】"))</f>
        <v>【17.80】</v>
      </c>
      <c r="ED6" s="36">
        <f>IF(ED7="",NA(),ED7)</f>
        <v>0.92</v>
      </c>
      <c r="EE6" s="36">
        <f t="shared" ref="EE6:EM6" si="14">IF(EE7="",NA(),EE7)</f>
        <v>1.22</v>
      </c>
      <c r="EF6" s="36">
        <f t="shared" si="14"/>
        <v>0.87</v>
      </c>
      <c r="EG6" s="36">
        <f t="shared" si="14"/>
        <v>0.99</v>
      </c>
      <c r="EH6" s="36">
        <f t="shared" si="14"/>
        <v>0.47</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382108</v>
      </c>
      <c r="D7" s="38">
        <v>46</v>
      </c>
      <c r="E7" s="38">
        <v>1</v>
      </c>
      <c r="F7" s="38">
        <v>0</v>
      </c>
      <c r="G7" s="38">
        <v>1</v>
      </c>
      <c r="H7" s="38" t="s">
        <v>93</v>
      </c>
      <c r="I7" s="38" t="s">
        <v>94</v>
      </c>
      <c r="J7" s="38" t="s">
        <v>95</v>
      </c>
      <c r="K7" s="38" t="s">
        <v>96</v>
      </c>
      <c r="L7" s="38" t="s">
        <v>97</v>
      </c>
      <c r="M7" s="38" t="s">
        <v>98</v>
      </c>
      <c r="N7" s="39" t="s">
        <v>99</v>
      </c>
      <c r="O7" s="39">
        <v>54.86</v>
      </c>
      <c r="P7" s="39">
        <v>86.06</v>
      </c>
      <c r="Q7" s="39">
        <v>2570</v>
      </c>
      <c r="R7" s="39">
        <v>37265</v>
      </c>
      <c r="S7" s="39">
        <v>194.44</v>
      </c>
      <c r="T7" s="39">
        <v>191.65</v>
      </c>
      <c r="U7" s="39">
        <v>31994</v>
      </c>
      <c r="V7" s="39">
        <v>25.01</v>
      </c>
      <c r="W7" s="39">
        <v>1279.25</v>
      </c>
      <c r="X7" s="39">
        <v>109.77</v>
      </c>
      <c r="Y7" s="39">
        <v>111.73</v>
      </c>
      <c r="Z7" s="39">
        <v>111.14</v>
      </c>
      <c r="AA7" s="39">
        <v>114.42</v>
      </c>
      <c r="AB7" s="39">
        <v>109.68</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404.87</v>
      </c>
      <c r="AU7" s="39">
        <v>380.18</v>
      </c>
      <c r="AV7" s="39">
        <v>368.42</v>
      </c>
      <c r="AW7" s="39">
        <v>333.91</v>
      </c>
      <c r="AX7" s="39">
        <v>324.10000000000002</v>
      </c>
      <c r="AY7" s="39">
        <v>382.09</v>
      </c>
      <c r="AZ7" s="39">
        <v>371.31</v>
      </c>
      <c r="BA7" s="39">
        <v>377.63</v>
      </c>
      <c r="BB7" s="39">
        <v>357.34</v>
      </c>
      <c r="BC7" s="39">
        <v>366.03</v>
      </c>
      <c r="BD7" s="39">
        <v>261.93</v>
      </c>
      <c r="BE7" s="39">
        <v>634.92999999999995</v>
      </c>
      <c r="BF7" s="39">
        <v>602.84</v>
      </c>
      <c r="BG7" s="39">
        <v>563.82000000000005</v>
      </c>
      <c r="BH7" s="39">
        <v>775.03</v>
      </c>
      <c r="BI7" s="39">
        <v>704.91</v>
      </c>
      <c r="BJ7" s="39">
        <v>385.06</v>
      </c>
      <c r="BK7" s="39">
        <v>373.09</v>
      </c>
      <c r="BL7" s="39">
        <v>364.71</v>
      </c>
      <c r="BM7" s="39">
        <v>373.69</v>
      </c>
      <c r="BN7" s="39">
        <v>370.12</v>
      </c>
      <c r="BO7" s="39">
        <v>270.45999999999998</v>
      </c>
      <c r="BP7" s="39">
        <v>107.75</v>
      </c>
      <c r="BQ7" s="39">
        <v>109.82</v>
      </c>
      <c r="BR7" s="39">
        <v>108.98</v>
      </c>
      <c r="BS7" s="39">
        <v>110.03</v>
      </c>
      <c r="BT7" s="39">
        <v>105.37</v>
      </c>
      <c r="BU7" s="39">
        <v>99.07</v>
      </c>
      <c r="BV7" s="39">
        <v>99.99</v>
      </c>
      <c r="BW7" s="39">
        <v>100.65</v>
      </c>
      <c r="BX7" s="39">
        <v>99.87</v>
      </c>
      <c r="BY7" s="39">
        <v>100.42</v>
      </c>
      <c r="BZ7" s="39">
        <v>103.91</v>
      </c>
      <c r="CA7" s="39">
        <v>148.94999999999999</v>
      </c>
      <c r="CB7" s="39">
        <v>145.63999999999999</v>
      </c>
      <c r="CC7" s="39">
        <v>147.09</v>
      </c>
      <c r="CD7" s="39">
        <v>145.47999999999999</v>
      </c>
      <c r="CE7" s="39">
        <v>152.12</v>
      </c>
      <c r="CF7" s="39">
        <v>173.03</v>
      </c>
      <c r="CG7" s="39">
        <v>171.15</v>
      </c>
      <c r="CH7" s="39">
        <v>170.19</v>
      </c>
      <c r="CI7" s="39">
        <v>171.81</v>
      </c>
      <c r="CJ7" s="39">
        <v>171.67</v>
      </c>
      <c r="CK7" s="39">
        <v>167.11</v>
      </c>
      <c r="CL7" s="39">
        <v>59.58</v>
      </c>
      <c r="CM7" s="39">
        <v>59.81</v>
      </c>
      <c r="CN7" s="39">
        <v>60.59</v>
      </c>
      <c r="CO7" s="39">
        <v>61.81</v>
      </c>
      <c r="CP7" s="39">
        <v>63.16</v>
      </c>
      <c r="CQ7" s="39">
        <v>58.58</v>
      </c>
      <c r="CR7" s="39">
        <v>58.53</v>
      </c>
      <c r="CS7" s="39">
        <v>59.01</v>
      </c>
      <c r="CT7" s="39">
        <v>60.03</v>
      </c>
      <c r="CU7" s="39">
        <v>59.74</v>
      </c>
      <c r="CV7" s="39">
        <v>60.27</v>
      </c>
      <c r="CW7" s="39">
        <v>92.36</v>
      </c>
      <c r="CX7" s="39">
        <v>91.54</v>
      </c>
      <c r="CY7" s="39">
        <v>90.7</v>
      </c>
      <c r="CZ7" s="39">
        <v>86.47</v>
      </c>
      <c r="DA7" s="39">
        <v>87.07</v>
      </c>
      <c r="DB7" s="39">
        <v>85.23</v>
      </c>
      <c r="DC7" s="39">
        <v>85.26</v>
      </c>
      <c r="DD7" s="39">
        <v>85.37</v>
      </c>
      <c r="DE7" s="39">
        <v>84.81</v>
      </c>
      <c r="DF7" s="39">
        <v>84.8</v>
      </c>
      <c r="DG7" s="39">
        <v>89.92</v>
      </c>
      <c r="DH7" s="39">
        <v>37.61</v>
      </c>
      <c r="DI7" s="39">
        <v>39.76</v>
      </c>
      <c r="DJ7" s="39">
        <v>41.75</v>
      </c>
      <c r="DK7" s="39">
        <v>36.92</v>
      </c>
      <c r="DL7" s="39">
        <v>39.14</v>
      </c>
      <c r="DM7" s="39">
        <v>44.31</v>
      </c>
      <c r="DN7" s="39">
        <v>45.75</v>
      </c>
      <c r="DO7" s="39">
        <v>46.9</v>
      </c>
      <c r="DP7" s="39">
        <v>47.28</v>
      </c>
      <c r="DQ7" s="39">
        <v>47.66</v>
      </c>
      <c r="DR7" s="39">
        <v>48.85</v>
      </c>
      <c r="DS7" s="39">
        <v>0</v>
      </c>
      <c r="DT7" s="39">
        <v>0</v>
      </c>
      <c r="DU7" s="39">
        <v>0</v>
      </c>
      <c r="DV7" s="39">
        <v>0</v>
      </c>
      <c r="DW7" s="39">
        <v>5.33</v>
      </c>
      <c r="DX7" s="39">
        <v>10.09</v>
      </c>
      <c r="DY7" s="39">
        <v>10.54</v>
      </c>
      <c r="DZ7" s="39">
        <v>12.03</v>
      </c>
      <c r="EA7" s="39">
        <v>12.19</v>
      </c>
      <c r="EB7" s="39">
        <v>15.1</v>
      </c>
      <c r="EC7" s="39">
        <v>17.8</v>
      </c>
      <c r="ED7" s="39">
        <v>0.92</v>
      </c>
      <c r="EE7" s="39">
        <v>1.22</v>
      </c>
      <c r="EF7" s="39">
        <v>0.87</v>
      </c>
      <c r="EG7" s="39">
        <v>0.99</v>
      </c>
      <c r="EH7" s="39">
        <v>0.47</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2020-02-09T23:15:49Z</cp:lastPrinted>
  <dcterms:created xsi:type="dcterms:W3CDTF">2019-12-05T04:26:43Z</dcterms:created>
  <dcterms:modified xsi:type="dcterms:W3CDTF">2020-02-09T23:15:57Z</dcterms:modified>
  <cp:category/>
</cp:coreProperties>
</file>