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S:\産業建設部下水道課\【業務係共通フォルダ】\033 林\経営比較分析表\R1\"/>
    </mc:Choice>
  </mc:AlternateContent>
  <xr:revisionPtr revIDLastSave="0" documentId="13_ncr:1_{B5B44F17-AA39-4B10-A505-80A24CEB6D7A}" xr6:coauthVersionLast="36" xr6:coauthVersionMax="36" xr10:uidLastSave="{00000000-0000-0000-0000-000000000000}"/>
  <workbookProtection workbookAlgorithmName="SHA-512" workbookHashValue="ZTT+kcSesOjJBY04++HKEMTfWRUjL+tSPX+pLT0iAhO3LHfb1a3K/NZGS1dc4/nJkSJXYgNaVnRtfJxiN2JjVQ==" workbookSaltValue="kbdPYHiR33UxB7pguUNUX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H86" i="4"/>
  <c r="E86" i="4"/>
  <c r="AL10" i="4"/>
  <c r="AD10" i="4"/>
  <c r="P10" i="4"/>
  <c r="I10" i="4"/>
  <c r="B10" i="4"/>
  <c r="AT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<sst xmlns="http://schemas.openxmlformats.org/spreadsheetml/2006/main" count="236" uniqueCount="120">
  <si>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</si>
  <si>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</si>
  <si>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</si>
  <si>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</si>
  <si>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</si>
  <si>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</si>
  <si>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</si>
  <si>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</si>
  <si>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</si>
  <si>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</si>
  <si>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</si>
  <si>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</si>
  <si>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</si>
  <si>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</si>
  <si>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</si>
  <si>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</si>
  <si>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</si>
  <si>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</si>
  <si>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</si>
  <si>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</si>
  <si>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</si>
  <si>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</si>
  <si>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</si>
  <si>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</si>
  <si>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</si>
  <si>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</si>
  <si>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</si>
  <si>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</si>
  <si>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</si>
  <si>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</si>
  <si>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</si>
  <si>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</si>
  <si>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</si>
  <si>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</si>
  <si>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</si>
  <si>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</si>
  <si>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</si>
  <si>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</si>
  <si>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</si>
  <si>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</si>
  <si>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</si>
  <si>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</si>
  <si>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</si>
  <si>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</si>
  <si>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</si>
  <si>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</si>
  <si>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</si>
  <si>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</si>
  <si>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</si>
  <si>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</si>
  <si>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</si>
  <si>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</si>
  <si>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</si>
  <si>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</si>
  <si>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</si>
  <si>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</si>
  <si>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</si>
  <si>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</si>
  <si>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</si>
  <si>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</si>
  <si>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</si>
  <si>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</si>
  <si>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</si>
  <si>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</si>
  <si>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</si>
  <si>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</si>
  <si>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</si>
  <si>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</si>
  <si>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</si>
  <si>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</si>
  <si>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</si>
  <si>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</si>
  <si>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</si>
  <si>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</si>
  <si>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</si>
  <si>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</si>
  <si>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</si>
  <si>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</si>
  <si>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</si>
  <si>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</si>
  <si>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</si>
  <si>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</si>
  <si>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</si>
  <si>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</si>
  <si>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</si>
  <si>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</si>
  <si>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</si>
  <si>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</si>
  <si>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</si>
  <si>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</si>
  <si>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</si>
  <si>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</si>
  <si>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</si>
  <si>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</si>
  <si>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</si>
  <si>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</si>
  <si>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</si>
  <si>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</si>
  <si>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伊予市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</si>
  <si>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</si>
  <si>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</si>
  <si>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</si>
  <si>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</si>
  <si>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</si>
  <si>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</si>
  <si>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</si>
  <si>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</si>
  <si>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</si>
  <si>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</si>
  <si>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</si>
  <si>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</si>
  <si>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</si>
  <si>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</si>
  <si>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</si>
  <si>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</si>
  <si>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</si>
  <si>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</si>
  <si>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①収益的収支比率について、打切決算により総収益及び総費用が減少したことで比率が減少した。
④企業債残高対事業規模比率について、繰出基準の算定方法を総務省基準に変更し、平成29年度から平成30年度にかけて精査したため2年連続大幅に減少した。
⑤経費回収率について、平成31年3月からの下水道使用料改定及び同年10月からの消費税増税による使用料収入の増加により改善した。
⑥汚水処理原価について、経費削減と打切決算による汚水処理費の減少により改善した。
⑦施設利用率について、施設が2系統処理であるのに対し、処理水量が少ないため類似団体平均より低い数値で推移している。
⑧水洗化率については、高い水準を維持することができている上、近年右肩上がりに上昇している。</t>
    <rPh sb="1" eb="4">
      <t>シュウエキテキ</t>
    </rPh>
    <rPh sb="4" eb="6">
      <t>シュウシ</t>
    </rPh>
    <rPh sb="6" eb="8">
      <t>ヒリツ</t>
    </rPh>
    <rPh sb="13" eb="15">
      <t>ウチキ</t>
    </rPh>
    <rPh sb="15" eb="17">
      <t>ケッサン</t>
    </rPh>
    <rPh sb="20" eb="23">
      <t>ソウシュウエキ</t>
    </rPh>
    <rPh sb="23" eb="24">
      <t>オヨ</t>
    </rPh>
    <rPh sb="25" eb="28">
      <t>ソウヒヨウ</t>
    </rPh>
    <rPh sb="29" eb="31">
      <t>ゲンショウ</t>
    </rPh>
    <rPh sb="36" eb="38">
      <t>ヒリツ</t>
    </rPh>
    <rPh sb="39" eb="41">
      <t>ゲンショウ</t>
    </rPh>
    <rPh sb="46" eb="48">
      <t>キギョウ</t>
    </rPh>
    <rPh sb="48" eb="49">
      <t>サイ</t>
    </rPh>
    <rPh sb="49" eb="51">
      <t>ザンダカ</t>
    </rPh>
    <rPh sb="51" eb="52">
      <t>タイ</t>
    </rPh>
    <rPh sb="52" eb="54">
      <t>ジギョウ</t>
    </rPh>
    <rPh sb="54" eb="56">
      <t>キボ</t>
    </rPh>
    <rPh sb="56" eb="58">
      <t>ヒリツ</t>
    </rPh>
    <rPh sb="63" eb="65">
      <t>クリダ</t>
    </rPh>
    <rPh sb="65" eb="67">
      <t>キジュン</t>
    </rPh>
    <rPh sb="68" eb="70">
      <t>サンテイ</t>
    </rPh>
    <rPh sb="70" eb="72">
      <t>ホウホウ</t>
    </rPh>
    <rPh sb="73" eb="76">
      <t>ソウムショウ</t>
    </rPh>
    <rPh sb="76" eb="78">
      <t>キジュン</t>
    </rPh>
    <rPh sb="79" eb="81">
      <t>ヘンコウ</t>
    </rPh>
    <rPh sb="83" eb="85">
      <t>ヘイセイ</t>
    </rPh>
    <rPh sb="87" eb="88">
      <t>ネン</t>
    </rPh>
    <rPh sb="88" eb="89">
      <t>ド</t>
    </rPh>
    <rPh sb="91" eb="93">
      <t>ヘイセイ</t>
    </rPh>
    <rPh sb="95" eb="97">
      <t>ネンド</t>
    </rPh>
    <rPh sb="101" eb="103">
      <t>セイサ</t>
    </rPh>
    <rPh sb="108" eb="109">
      <t>ネン</t>
    </rPh>
    <rPh sb="109" eb="111">
      <t>レンゾク</t>
    </rPh>
    <rPh sb="111" eb="113">
      <t>オオハバ</t>
    </rPh>
    <rPh sb="114" eb="116">
      <t>ゲンショウ</t>
    </rPh>
    <rPh sb="121" eb="123">
      <t>ケイヒ</t>
    </rPh>
    <rPh sb="123" eb="125">
      <t>カイシュウ</t>
    </rPh>
    <rPh sb="125" eb="126">
      <t>リツ</t>
    </rPh>
    <rPh sb="131" eb="133">
      <t>ヘイセイ</t>
    </rPh>
    <rPh sb="135" eb="136">
      <t>ネン</t>
    </rPh>
    <rPh sb="137" eb="138">
      <t>ガツ</t>
    </rPh>
    <rPh sb="141" eb="144">
      <t>ゲスイドウ</t>
    </rPh>
    <rPh sb="144" eb="147">
      <t>シヨウリョウ</t>
    </rPh>
    <rPh sb="147" eb="149">
      <t>カイテイ</t>
    </rPh>
    <rPh sb="149" eb="150">
      <t>オヨ</t>
    </rPh>
    <rPh sb="151" eb="153">
      <t>ドウネン</t>
    </rPh>
    <rPh sb="155" eb="156">
      <t>ガツ</t>
    </rPh>
    <rPh sb="159" eb="162">
      <t>ショウヒゼイ</t>
    </rPh>
    <rPh sb="162" eb="164">
      <t>ゾウゼイ</t>
    </rPh>
    <rPh sb="167" eb="170">
      <t>シヨウリョウ</t>
    </rPh>
    <rPh sb="170" eb="172">
      <t>シュウニュウ</t>
    </rPh>
    <rPh sb="173" eb="175">
      <t>ゾウカ</t>
    </rPh>
    <rPh sb="178" eb="180">
      <t>カイゼン</t>
    </rPh>
    <rPh sb="185" eb="187">
      <t>オスイ</t>
    </rPh>
    <rPh sb="187" eb="189">
      <t>ショリ</t>
    </rPh>
    <rPh sb="189" eb="191">
      <t>ゲンカ</t>
    </rPh>
    <rPh sb="196" eb="198">
      <t>ケイヒ</t>
    </rPh>
    <rPh sb="198" eb="200">
      <t>サクゲン</t>
    </rPh>
    <rPh sb="201" eb="203">
      <t>ウチキ</t>
    </rPh>
    <rPh sb="203" eb="205">
      <t>ケッサン</t>
    </rPh>
    <rPh sb="208" eb="210">
      <t>オスイ</t>
    </rPh>
    <rPh sb="210" eb="212">
      <t>ショリ</t>
    </rPh>
    <rPh sb="212" eb="213">
      <t>ヒ</t>
    </rPh>
    <rPh sb="214" eb="216">
      <t>ゲンショウ</t>
    </rPh>
    <rPh sb="219" eb="221">
      <t>カイゼン</t>
    </rPh>
    <rPh sb="226" eb="228">
      <t>シセツ</t>
    </rPh>
    <rPh sb="228" eb="230">
      <t>リヨウ</t>
    </rPh>
    <rPh sb="230" eb="231">
      <t>リツ</t>
    </rPh>
    <rPh sb="236" eb="238">
      <t>シセツ</t>
    </rPh>
    <rPh sb="240" eb="242">
      <t>ケイトウ</t>
    </rPh>
    <rPh sb="242" eb="244">
      <t>ショリ</t>
    </rPh>
    <rPh sb="249" eb="250">
      <t>タイ</t>
    </rPh>
    <rPh sb="252" eb="254">
      <t>ショリ</t>
    </rPh>
    <rPh sb="254" eb="256">
      <t>スイリョウ</t>
    </rPh>
    <rPh sb="257" eb="258">
      <t>スク</t>
    </rPh>
    <rPh sb="262" eb="264">
      <t>ルイジ</t>
    </rPh>
    <rPh sb="264" eb="266">
      <t>ダンタイ</t>
    </rPh>
    <rPh sb="266" eb="268">
      <t>ヘイキン</t>
    </rPh>
    <rPh sb="270" eb="271">
      <t>ヒク</t>
    </rPh>
    <rPh sb="272" eb="274">
      <t>スウチ</t>
    </rPh>
    <rPh sb="275" eb="277">
      <t>スイイ</t>
    </rPh>
    <rPh sb="284" eb="287">
      <t>スイセンカ</t>
    </rPh>
    <rPh sb="287" eb="288">
      <t>リツ</t>
    </rPh>
    <rPh sb="294" eb="295">
      <t>タカ</t>
    </rPh>
    <rPh sb="296" eb="298">
      <t>スイジュン</t>
    </rPh>
    <rPh sb="299" eb="301">
      <t>イジ</t>
    </rPh>
    <rPh sb="311" eb="312">
      <t>ウエ</t>
    </rPh>
    <rPh sb="313" eb="315">
      <t>キンネン</t>
    </rPh>
    <rPh sb="315" eb="317">
      <t>ミギカタ</t>
    </rPh>
    <rPh sb="317" eb="318">
      <t>ア</t>
    </rPh>
    <rPh sb="321" eb="323">
      <t>ジョウショウ</t>
    </rPh>
    <phoneticPr fontId="4"/>
  </si>
  <si>
    <t>③管渠改善率については引き続き0％である。これは、法定耐用年数までの残年数が十分にあり、特段の老朽化もみられないためである。</t>
    <rPh sb="1" eb="3">
      <t>カンキョ</t>
    </rPh>
    <rPh sb="3" eb="5">
      <t>カイゼン</t>
    </rPh>
    <rPh sb="5" eb="6">
      <t>リツ</t>
    </rPh>
    <rPh sb="11" eb="12">
      <t>ヒ</t>
    </rPh>
    <rPh sb="13" eb="14">
      <t>ツヅ</t>
    </rPh>
    <rPh sb="25" eb="27">
      <t>ホウテイ</t>
    </rPh>
    <rPh sb="27" eb="29">
      <t>タイヨウ</t>
    </rPh>
    <rPh sb="29" eb="31">
      <t>ネンスウ</t>
    </rPh>
    <rPh sb="34" eb="35">
      <t>ザン</t>
    </rPh>
    <rPh sb="35" eb="37">
      <t>ネンスウ</t>
    </rPh>
    <rPh sb="38" eb="40">
      <t>ジュウブン</t>
    </rPh>
    <rPh sb="44" eb="46">
      <t>トクダン</t>
    </rPh>
    <rPh sb="47" eb="50">
      <t>ロウキュウカ</t>
    </rPh>
    <phoneticPr fontId="4"/>
  </si>
  <si>
    <t>　各数値の変動に関しては、令和2年度から地方公営企業法を適用するための打切決算による影響が大きい。しかし、使用料改定による収入の増加や処理場の包括的民間委託を始めとした経費削減により業績自体も向上している。
　管渠の更新工事について差し迫った必要性は無いが、下水道施設全体のストックマネジメント計画を策定し、適切な維持管理を行いつつ、必要に応じた更新及び修繕を行っていく。</t>
    <rPh sb="1" eb="2">
      <t>カク</t>
    </rPh>
    <rPh sb="2" eb="4">
      <t>スウチ</t>
    </rPh>
    <rPh sb="5" eb="7">
      <t>ヘンドウ</t>
    </rPh>
    <rPh sb="8" eb="9">
      <t>カン</t>
    </rPh>
    <rPh sb="53" eb="56">
      <t>シヨウリョウ</t>
    </rPh>
    <rPh sb="56" eb="58">
      <t>カイテイ</t>
    </rPh>
    <rPh sb="61" eb="63">
      <t>シュウニュウ</t>
    </rPh>
    <rPh sb="64" eb="66">
      <t>ゾウカ</t>
    </rPh>
    <rPh sb="67" eb="70">
      <t>ショリジョウ</t>
    </rPh>
    <rPh sb="71" eb="74">
      <t>ホウカツテキ</t>
    </rPh>
    <rPh sb="74" eb="76">
      <t>ミンカン</t>
    </rPh>
    <rPh sb="76" eb="78">
      <t>イタク</t>
    </rPh>
    <rPh sb="79" eb="80">
      <t>ハジ</t>
    </rPh>
    <rPh sb="84" eb="86">
      <t>ケイヒ</t>
    </rPh>
    <rPh sb="86" eb="88">
      <t>サクゲン</t>
    </rPh>
    <rPh sb="91" eb="93">
      <t>ギョウセキ</t>
    </rPh>
    <rPh sb="93" eb="95">
      <t>ジタイ</t>
    </rPh>
    <rPh sb="96" eb="98">
      <t>コウジョウ</t>
    </rPh>
    <rPh sb="105" eb="107">
      <t>カンキョ</t>
    </rPh>
    <rPh sb="108" eb="110">
      <t>コウシン</t>
    </rPh>
    <rPh sb="110" eb="112">
      <t>コウジ</t>
    </rPh>
    <rPh sb="116" eb="117">
      <t>サ</t>
    </rPh>
    <rPh sb="118" eb="119">
      <t>セマ</t>
    </rPh>
    <rPh sb="121" eb="124">
      <t>ヒツヨウセイ</t>
    </rPh>
    <rPh sb="125" eb="126">
      <t>ナ</t>
    </rPh>
    <rPh sb="129" eb="132">
      <t>ゲスイドウ</t>
    </rPh>
    <rPh sb="132" eb="134">
      <t>シセツ</t>
    </rPh>
    <rPh sb="134" eb="136">
      <t>ゼンタイ</t>
    </rPh>
    <rPh sb="147" eb="149">
      <t>ケイカク</t>
    </rPh>
    <rPh sb="150" eb="152">
      <t>サクテイ</t>
    </rPh>
    <rPh sb="154" eb="156">
      <t>テキセツ</t>
    </rPh>
    <rPh sb="157" eb="159">
      <t>イジ</t>
    </rPh>
    <rPh sb="159" eb="161">
      <t>カンリ</t>
    </rPh>
    <rPh sb="162" eb="163">
      <t>オコナ</t>
    </rPh>
    <rPh sb="167" eb="169">
      <t>ヒツヨウ</t>
    </rPh>
    <rPh sb="170" eb="171">
      <t>オウ</t>
    </rPh>
    <rPh sb="173" eb="175">
      <t>コウシン</t>
    </rPh>
    <rPh sb="175" eb="176">
      <t>オヨ</t>
    </rPh>
    <rPh sb="177" eb="179">
      <t>シュウゼン</t>
    </rPh>
    <rPh sb="180" eb="18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</si>
</sst>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06-4504-BADC-C7C6D279D4F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0.15</c:v>
                </c:pt>
                <c:pt idx="2">
                  <c:v>0.16</c:v>
                </c:pt>
                <c:pt idx="3">
                  <c:v>0.13</c:v>
                </c:pt>
                <c:pt idx="4">
                  <c:v>0.15</c:v>
                </c:pt>
              </c:numCache>
            </c:numRef>
          </c:val>
          <c:smooth val="0"/>
          <c:extLst>
            <c:ext xmlns:c16="http://schemas.microsoft.com/office/drawing/2014/chart" uri="{C3380CC4-5D6E-409C-BE32-E72D297353CC}">
              <c16:uniqueId val="{00000001-0B06-4504-BADC-C7C6D279D4F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31.66</c:v>
                </c:pt>
                <c:pt idx="1">
                  <c:v>32.31</c:v>
                </c:pt>
                <c:pt idx="2">
                  <c:v>32.869999999999997</c:v>
                </c:pt>
                <c:pt idx="3">
                  <c:v>33.36</c:v>
                </c:pt>
                <c:pt idx="4">
                  <c:v>33.729999999999997</c:v>
                </c:pt>
              </c:numCache>
            </c:numRef>
          </c:val>
          <c:extLst>
            <c:ext xmlns:c16="http://schemas.microsoft.com/office/drawing/2014/chart" uri="{C3380CC4-5D6E-409C-BE32-E72D297353CC}">
              <c16:uniqueId val="{00000000-21ED-403B-B589-1340F9E963B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49.75</c:v>
                </c:pt>
                <c:pt idx="1">
                  <c:v>53.51</c:v>
                </c:pt>
                <c:pt idx="2">
                  <c:v>53.5</c:v>
                </c:pt>
                <c:pt idx="3">
                  <c:v>52.58</c:v>
                </c:pt>
                <c:pt idx="4">
                  <c:v>50.94</c:v>
                </c:pt>
              </c:numCache>
            </c:numRef>
          </c:val>
          <c:smooth val="0"/>
          <c:extLst>
            <c:ext xmlns:c16="http://schemas.microsoft.com/office/drawing/2014/chart" uri="{C3380CC4-5D6E-409C-BE32-E72D297353CC}">
              <c16:uniqueId val="{00000001-21ED-403B-B589-1340F9E963B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89.99</c:v>
                </c:pt>
                <c:pt idx="1">
                  <c:v>91.83</c:v>
                </c:pt>
                <c:pt idx="2">
                  <c:v>93.47</c:v>
                </c:pt>
                <c:pt idx="3">
                  <c:v>95.24</c:v>
                </c:pt>
                <c:pt idx="4">
                  <c:v>95.95</c:v>
                </c:pt>
              </c:numCache>
            </c:numRef>
          </c:val>
          <c:extLst>
            <c:ext xmlns:c16="http://schemas.microsoft.com/office/drawing/2014/chart" uri="{C3380CC4-5D6E-409C-BE32-E72D297353CC}">
              <c16:uniqueId val="{00000000-12A3-417F-918C-01B2B7D7413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87.85</c:v>
                </c:pt>
                <c:pt idx="1">
                  <c:v>83.91</c:v>
                </c:pt>
                <c:pt idx="2">
                  <c:v>83.51</c:v>
                </c:pt>
                <c:pt idx="3">
                  <c:v>83.02</c:v>
                </c:pt>
                <c:pt idx="4">
                  <c:v>82.55</c:v>
                </c:pt>
              </c:numCache>
            </c:numRef>
          </c:val>
          <c:smooth val="0"/>
          <c:extLst>
            <c:ext xmlns:c16="http://schemas.microsoft.com/office/drawing/2014/chart" uri="{C3380CC4-5D6E-409C-BE32-E72D297353CC}">
              <c16:uniqueId val="{00000001-12A3-417F-918C-01B2B7D7413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45.84</c:v>
                </c:pt>
                <c:pt idx="1">
                  <c:v>46.08</c:v>
                </c:pt>
                <c:pt idx="2">
                  <c:v>43.99</c:v>
                </c:pt>
                <c:pt idx="3">
                  <c:v>43.1</c:v>
                </c:pt>
                <c:pt idx="4">
                  <c:v>37.979999999999997</c:v>
                </c:pt>
              </c:numCache>
            </c:numRef>
          </c:val>
          <c:extLst>
            <c:ext xmlns:c16="http://schemas.microsoft.com/office/drawing/2014/chart" uri="{C3380CC4-5D6E-409C-BE32-E72D297353CC}">
              <c16:uniqueId val="{00000000-06EA-46A2-A106-7CEEA7E4287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EA-46A2-A106-7CEEA7E4287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EE-4204-BCA8-69BF75A23CC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EE-4204-BCA8-69BF75A23CC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D5-46B3-AD53-49AAB96414E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D5-46B3-AD53-49AAB96414E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F5-4943-9C99-68CFDFF71E7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F5-4943-9C99-68CFDFF71E7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63-4556-9BCB-C78931DF634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63-4556-9BCB-C78931DF634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2084.39</c:v>
                </c:pt>
                <c:pt idx="1">
                  <c:v>1933.21</c:v>
                </c:pt>
                <c:pt idx="2">
                  <c:v>851.13</c:v>
                </c:pt>
                <c:pt idx="3">
                  <c:v>199.09</c:v>
                </c:pt>
                <c:pt idx="4">
                  <c:v>251.28</c:v>
                </c:pt>
              </c:numCache>
            </c:numRef>
          </c:val>
          <c:extLst>
            <c:ext xmlns:c16="http://schemas.microsoft.com/office/drawing/2014/chart" uri="{C3380CC4-5D6E-409C-BE32-E72D297353CC}">
              <c16:uniqueId val="{00000000-CF0B-4D12-BD4B-1D2FC587AC6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1018.27</c:v>
                </c:pt>
                <c:pt idx="1">
                  <c:v>1111.31</c:v>
                </c:pt>
                <c:pt idx="2">
                  <c:v>966.33</c:v>
                </c:pt>
                <c:pt idx="3">
                  <c:v>958.81</c:v>
                </c:pt>
                <c:pt idx="4">
                  <c:v>1001.3</c:v>
                </c:pt>
              </c:numCache>
            </c:numRef>
          </c:val>
          <c:smooth val="0"/>
          <c:extLst>
            <c:ext xmlns:c16="http://schemas.microsoft.com/office/drawing/2014/chart" uri="{C3380CC4-5D6E-409C-BE32-E72D297353CC}">
              <c16:uniqueId val="{00000001-CF0B-4D12-BD4B-1D2FC587AC6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32.409999999999997</c:v>
                </c:pt>
                <c:pt idx="1">
                  <c:v>34.71</c:v>
                </c:pt>
                <c:pt idx="2">
                  <c:v>45.13</c:v>
                </c:pt>
                <c:pt idx="3">
                  <c:v>66.760000000000005</c:v>
                </c:pt>
                <c:pt idx="4">
                  <c:v>77.61</c:v>
                </c:pt>
              </c:numCache>
            </c:numRef>
          </c:val>
          <c:extLst>
            <c:ext xmlns:c16="http://schemas.microsoft.com/office/drawing/2014/chart" uri="{C3380CC4-5D6E-409C-BE32-E72D297353CC}">
              <c16:uniqueId val="{00000000-586E-43CA-ACA8-68443709EAB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71.569999999999993</c:v>
                </c:pt>
                <c:pt idx="1">
                  <c:v>75.540000000000006</c:v>
                </c:pt>
                <c:pt idx="2">
                  <c:v>81.739999999999995</c:v>
                </c:pt>
                <c:pt idx="3">
                  <c:v>82.88</c:v>
                </c:pt>
                <c:pt idx="4">
                  <c:v>81.88</c:v>
                </c:pt>
              </c:numCache>
            </c:numRef>
          </c:val>
          <c:smooth val="0"/>
          <c:extLst>
            <c:ext xmlns:c16="http://schemas.microsoft.com/office/drawing/2014/chart" uri="{C3380CC4-5D6E-409C-BE32-E72D297353CC}">
              <c16:uniqueId val="{00000001-586E-43CA-ACA8-68443709EAB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452.61</c:v>
                </c:pt>
                <c:pt idx="1">
                  <c:v>423.29</c:v>
                </c:pt>
                <c:pt idx="2">
                  <c:v>327.72</c:v>
                </c:pt>
                <c:pt idx="3">
                  <c:v>220.46</c:v>
                </c:pt>
                <c:pt idx="4">
                  <c:v>176.67</c:v>
                </c:pt>
              </c:numCache>
            </c:numRef>
          </c:val>
          <c:extLst>
            <c:ext xmlns:c16="http://schemas.microsoft.com/office/drawing/2014/chart" uri="{C3380CC4-5D6E-409C-BE32-E72D297353CC}">
              <c16:uniqueId val="{00000000-143A-4D10-8FE1-D7ED28F25DF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195.88</c:v>
                </c:pt>
                <c:pt idx="1">
                  <c:v>207.96</c:v>
                </c:pt>
                <c:pt idx="2">
                  <c:v>194.31</c:v>
                </c:pt>
                <c:pt idx="3">
                  <c:v>190.99</c:v>
                </c:pt>
                <c:pt idx="4">
                  <c:v>187.55</c:v>
                </c:pt>
              </c:numCache>
            </c:numRef>
          </c:val>
          <c:smooth val="0"/>
          <c:extLst>
            <c:ext xmlns:c16="http://schemas.microsoft.com/office/drawing/2014/chart" uri="{C3380CC4-5D6E-409C-BE32-E72D297353CC}">
              <c16:uniqueId val="{00000001-143A-4D10-8FE1-D7ED28F25DF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 zoomScaleNormal="100" workbookViewId="0">
      <selection activeCell="BC11" sqref="BC1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愛媛県　伊予市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36933</v>
      </c>
      <c r="AM8" s="51"/>
      <c r="AN8" s="51"/>
      <c r="AO8" s="51"/>
      <c r="AP8" s="51"/>
      <c r="AQ8" s="51"/>
      <c r="AR8" s="51"/>
      <c r="AS8" s="51"/>
      <c r="AT8" s="46">
        <f>データ!T6</f>
        <v>194.44</v>
      </c>
      <c r="AU8" s="46"/>
      <c r="AV8" s="46"/>
      <c r="AW8" s="46"/>
      <c r="AX8" s="46"/>
      <c r="AY8" s="46"/>
      <c r="AZ8" s="46"/>
      <c r="BA8" s="46"/>
      <c r="BB8" s="46">
        <f>データ!U6</f>
        <v>189.95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48.7</v>
      </c>
      <c r="Q10" s="46"/>
      <c r="R10" s="46"/>
      <c r="S10" s="46"/>
      <c r="T10" s="46"/>
      <c r="U10" s="46"/>
      <c r="V10" s="46"/>
      <c r="W10" s="46">
        <f>データ!Q6</f>
        <v>97.63</v>
      </c>
      <c r="X10" s="46"/>
      <c r="Y10" s="46"/>
      <c r="Z10" s="46"/>
      <c r="AA10" s="46"/>
      <c r="AB10" s="46"/>
      <c r="AC10" s="46"/>
      <c r="AD10" s="51">
        <f>データ!R6</f>
        <v>2910</v>
      </c>
      <c r="AE10" s="51"/>
      <c r="AF10" s="51"/>
      <c r="AG10" s="51"/>
      <c r="AH10" s="51"/>
      <c r="AI10" s="51"/>
      <c r="AJ10" s="51"/>
      <c r="AK10" s="2"/>
      <c r="AL10" s="51">
        <f>データ!V6</f>
        <v>17904</v>
      </c>
      <c r="AM10" s="51"/>
      <c r="AN10" s="51"/>
      <c r="AO10" s="51"/>
      <c r="AP10" s="51"/>
      <c r="AQ10" s="51"/>
      <c r="AR10" s="51"/>
      <c r="AS10" s="51"/>
      <c r="AT10" s="46">
        <f>データ!W6</f>
        <v>3.75</v>
      </c>
      <c r="AU10" s="46"/>
      <c r="AV10" s="46"/>
      <c r="AW10" s="46"/>
      <c r="AX10" s="46"/>
      <c r="AY10" s="46"/>
      <c r="AZ10" s="46"/>
      <c r="BA10" s="46"/>
      <c r="BB10" s="46">
        <f>データ!X6</f>
        <v>4774.3999999999996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n9OD8SPLZrRolIilUBL+UsUIXtKOg/TiE7NwZWmEsEYqOTFwwX29GGwdmxuimHth7VqSBMKghywn64Sj/pWXTg==" saltValue="yQj8ct9qdNZ9C2rEqMqSh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382108</v>
      </c>
      <c r="D6" s="33">
        <f t="shared" si="3"/>
        <v>47</v>
      </c>
      <c r="E6" s="33">
        <f t="shared" si="3"/>
        <v>17</v>
      </c>
      <c r="F6" s="33">
        <f t="shared" si="3"/>
        <v>1</v>
      </c>
      <c r="G6" s="33">
        <f t="shared" si="3"/>
        <v>0</v>
      </c>
      <c r="H6" s="33" t="str">
        <f t="shared" si="3"/>
        <v>愛媛県　伊予市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48.7</v>
      </c>
      <c r="Q6" s="34">
        <f t="shared" si="3"/>
        <v>97.63</v>
      </c>
      <c r="R6" s="34">
        <f t="shared" si="3"/>
        <v>2910</v>
      </c>
      <c r="S6" s="34">
        <f t="shared" si="3"/>
        <v>36933</v>
      </c>
      <c r="T6" s="34">
        <f t="shared" si="3"/>
        <v>194.44</v>
      </c>
      <c r="U6" s="34">
        <f t="shared" si="3"/>
        <v>189.95</v>
      </c>
      <c r="V6" s="34">
        <f t="shared" si="3"/>
        <v>17904</v>
      </c>
      <c r="W6" s="34">
        <f t="shared" si="3"/>
        <v>3.75</v>
      </c>
      <c r="X6" s="34">
        <f t="shared" si="3"/>
        <v>4774.3999999999996</v>
      </c>
      <c r="Y6" s="35">
        <f>IF(Y7="",NA(),Y7)</f>
        <v>45.84</v>
      </c>
      <c r="Z6" s="35">
        <f t="shared" ref="Z6:AH6" si="4">IF(Z7="",NA(),Z7)</f>
        <v>46.08</v>
      </c>
      <c r="AA6" s="35">
        <f t="shared" si="4"/>
        <v>43.99</v>
      </c>
      <c r="AB6" s="35">
        <f t="shared" si="4"/>
        <v>43.1</v>
      </c>
      <c r="AC6" s="35">
        <f t="shared" si="4"/>
        <v>37.979999999999997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2084.39</v>
      </c>
      <c r="BG6" s="35">
        <f t="shared" ref="BG6:BO6" si="7">IF(BG7="",NA(),BG7)</f>
        <v>1933.21</v>
      </c>
      <c r="BH6" s="35">
        <f t="shared" si="7"/>
        <v>851.13</v>
      </c>
      <c r="BI6" s="35">
        <f t="shared" si="7"/>
        <v>199.09</v>
      </c>
      <c r="BJ6" s="35">
        <f t="shared" si="7"/>
        <v>251.28</v>
      </c>
      <c r="BK6" s="35">
        <f t="shared" si="7"/>
        <v>1018.27</v>
      </c>
      <c r="BL6" s="35">
        <f t="shared" si="7"/>
        <v>1111.31</v>
      </c>
      <c r="BM6" s="35">
        <f t="shared" si="7"/>
        <v>966.33</v>
      </c>
      <c r="BN6" s="35">
        <f t="shared" si="7"/>
        <v>958.81</v>
      </c>
      <c r="BO6" s="35">
        <f t="shared" si="7"/>
        <v>1001.3</v>
      </c>
      <c r="BP6" s="34" t="str">
        <f>IF(BP7="","",IF(BP7="-","【-】","【"&amp;SUBSTITUTE(TEXT(BP7,"#,##0.00"),"-","△")&amp;"】"))</f>
        <v>【682.51】</v>
      </c>
      <c r="BQ6" s="35">
        <f>IF(BQ7="",NA(),BQ7)</f>
        <v>32.409999999999997</v>
      </c>
      <c r="BR6" s="35">
        <f t="shared" ref="BR6:BZ6" si="8">IF(BR7="",NA(),BR7)</f>
        <v>34.71</v>
      </c>
      <c r="BS6" s="35">
        <f t="shared" si="8"/>
        <v>45.13</v>
      </c>
      <c r="BT6" s="35">
        <f t="shared" si="8"/>
        <v>66.760000000000005</v>
      </c>
      <c r="BU6" s="35">
        <f t="shared" si="8"/>
        <v>77.61</v>
      </c>
      <c r="BV6" s="35">
        <f t="shared" si="8"/>
        <v>71.569999999999993</v>
      </c>
      <c r="BW6" s="35">
        <f t="shared" si="8"/>
        <v>75.540000000000006</v>
      </c>
      <c r="BX6" s="35">
        <f t="shared" si="8"/>
        <v>81.739999999999995</v>
      </c>
      <c r="BY6" s="35">
        <f t="shared" si="8"/>
        <v>82.88</v>
      </c>
      <c r="BZ6" s="35">
        <f t="shared" si="8"/>
        <v>81.88</v>
      </c>
      <c r="CA6" s="34" t="str">
        <f>IF(CA7="","",IF(CA7="-","【-】","【"&amp;SUBSTITUTE(TEXT(CA7,"#,##0.00"),"-","△")&amp;"】"))</f>
        <v>【100.34】</v>
      </c>
      <c r="CB6" s="35">
        <f>IF(CB7="",NA(),CB7)</f>
        <v>452.61</v>
      </c>
      <c r="CC6" s="35">
        <f t="shared" ref="CC6:CK6" si="9">IF(CC7="",NA(),CC7)</f>
        <v>423.29</v>
      </c>
      <c r="CD6" s="35">
        <f t="shared" si="9"/>
        <v>327.72</v>
      </c>
      <c r="CE6" s="35">
        <f t="shared" si="9"/>
        <v>220.46</v>
      </c>
      <c r="CF6" s="35">
        <f t="shared" si="9"/>
        <v>176.67</v>
      </c>
      <c r="CG6" s="35">
        <f t="shared" si="9"/>
        <v>195.88</v>
      </c>
      <c r="CH6" s="35">
        <f t="shared" si="9"/>
        <v>207.96</v>
      </c>
      <c r="CI6" s="35">
        <f t="shared" si="9"/>
        <v>194.31</v>
      </c>
      <c r="CJ6" s="35">
        <f t="shared" si="9"/>
        <v>190.99</v>
      </c>
      <c r="CK6" s="35">
        <f t="shared" si="9"/>
        <v>187.55</v>
      </c>
      <c r="CL6" s="34" t="str">
        <f>IF(CL7="","",IF(CL7="-","【-】","【"&amp;SUBSTITUTE(TEXT(CL7,"#,##0.00"),"-","△")&amp;"】"))</f>
        <v>【136.15】</v>
      </c>
      <c r="CM6" s="35">
        <f>IF(CM7="",NA(),CM7)</f>
        <v>31.66</v>
      </c>
      <c r="CN6" s="35">
        <f t="shared" ref="CN6:CV6" si="10">IF(CN7="",NA(),CN7)</f>
        <v>32.31</v>
      </c>
      <c r="CO6" s="35">
        <f t="shared" si="10"/>
        <v>32.869999999999997</v>
      </c>
      <c r="CP6" s="35">
        <f t="shared" si="10"/>
        <v>33.36</v>
      </c>
      <c r="CQ6" s="35">
        <f t="shared" si="10"/>
        <v>33.729999999999997</v>
      </c>
      <c r="CR6" s="35">
        <f t="shared" si="10"/>
        <v>49.75</v>
      </c>
      <c r="CS6" s="35">
        <f t="shared" si="10"/>
        <v>53.51</v>
      </c>
      <c r="CT6" s="35">
        <f t="shared" si="10"/>
        <v>53.5</v>
      </c>
      <c r="CU6" s="35">
        <f t="shared" si="10"/>
        <v>52.58</v>
      </c>
      <c r="CV6" s="35">
        <f t="shared" si="10"/>
        <v>50.94</v>
      </c>
      <c r="CW6" s="34" t="str">
        <f>IF(CW7="","",IF(CW7="-","【-】","【"&amp;SUBSTITUTE(TEXT(CW7,"#,##0.00"),"-","△")&amp;"】"))</f>
        <v>【59.64】</v>
      </c>
      <c r="CX6" s="35">
        <f>IF(CX7="",NA(),CX7)</f>
        <v>89.99</v>
      </c>
      <c r="CY6" s="35">
        <f t="shared" ref="CY6:DG6" si="11">IF(CY7="",NA(),CY7)</f>
        <v>91.83</v>
      </c>
      <c r="CZ6" s="35">
        <f t="shared" si="11"/>
        <v>93.47</v>
      </c>
      <c r="DA6" s="35">
        <f t="shared" si="11"/>
        <v>95.24</v>
      </c>
      <c r="DB6" s="35">
        <f t="shared" si="11"/>
        <v>95.95</v>
      </c>
      <c r="DC6" s="35">
        <f t="shared" si="11"/>
        <v>87.85</v>
      </c>
      <c r="DD6" s="35">
        <f t="shared" si="11"/>
        <v>83.91</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0.16</v>
      </c>
      <c r="EK6" s="35">
        <f t="shared" si="14"/>
        <v>0.15</v>
      </c>
      <c r="EL6" s="35">
        <f t="shared" si="14"/>
        <v>0.16</v>
      </c>
      <c r="EM6" s="35">
        <f t="shared" si="14"/>
        <v>0.13</v>
      </c>
      <c r="EN6" s="35">
        <f t="shared" si="14"/>
        <v>0.15</v>
      </c>
      <c r="EO6" s="34" t="str">
        <f>IF(EO7="","",IF(EO7="-","【-】","【"&amp;SUBSTITUTE(TEXT(EO7,"#,##0.00"),"-","△")&amp;"】"))</f>
        <v>【0.22】</v>
      </c>
    </row>
    <row r="7" spans="1:145" s="36" customFormat="1" x14ac:dyDescent="0.15">
      <c r="A7" s="28"/>
      <c r="B7" s="37">
        <v>2019</v>
      </c>
      <c r="C7" s="37">
        <v>382108</v>
      </c>
      <c r="D7" s="37">
        <v>47</v>
      </c>
      <c r="E7" s="37">
        <v>17</v>
      </c>
      <c r="F7" s="37">
        <v>1</v>
      </c>
      <c r="G7" s="37">
        <v>0</v>
      </c>
      <c r="H7" s="37" t="s">
        <v>98</v>
      </c>
      <c r="I7" s="37" t="s">
        <v>99</v>
      </c>
      <c r="J7" s="37" t="s">
        <v>100</v>
      </c>
      <c r="K7" s="37" t="s">
        <v>101</v>
      </c>
      <c r="L7" s="37" t="s">
        <v>102</v>
      </c>
      <c r="M7" s="37" t="s">
        <v>103</v>
      </c>
      <c r="N7" s="38" t="s">
        <v>104</v>
      </c>
      <c r="O7" s="38" t="s">
        <v>105</v>
      </c>
      <c r="P7" s="38">
        <v>48.7</v>
      </c>
      <c r="Q7" s="38">
        <v>97.63</v>
      </c>
      <c r="R7" s="38">
        <v>2910</v>
      </c>
      <c r="S7" s="38">
        <v>36933</v>
      </c>
      <c r="T7" s="38">
        <v>194.44</v>
      </c>
      <c r="U7" s="38">
        <v>189.95</v>
      </c>
      <c r="V7" s="38">
        <v>17904</v>
      </c>
      <c r="W7" s="38">
        <v>3.75</v>
      </c>
      <c r="X7" s="38">
        <v>4774.3999999999996</v>
      </c>
      <c r="Y7" s="38">
        <v>45.84</v>
      </c>
      <c r="Z7" s="38">
        <v>46.08</v>
      </c>
      <c r="AA7" s="38">
        <v>43.99</v>
      </c>
      <c r="AB7" s="38">
        <v>43.1</v>
      </c>
      <c r="AC7" s="38">
        <v>37.979999999999997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2084.39</v>
      </c>
      <c r="BG7" s="38">
        <v>1933.21</v>
      </c>
      <c r="BH7" s="38">
        <v>851.13</v>
      </c>
      <c r="BI7" s="38">
        <v>199.09</v>
      </c>
      <c r="BJ7" s="38">
        <v>251.28</v>
      </c>
      <c r="BK7" s="38">
        <v>1018.27</v>
      </c>
      <c r="BL7" s="38">
        <v>1111.31</v>
      </c>
      <c r="BM7" s="38">
        <v>966.33</v>
      </c>
      <c r="BN7" s="38">
        <v>958.81</v>
      </c>
      <c r="BO7" s="38">
        <v>1001.3</v>
      </c>
      <c r="BP7" s="38">
        <v>682.51</v>
      </c>
      <c r="BQ7" s="38">
        <v>32.409999999999997</v>
      </c>
      <c r="BR7" s="38">
        <v>34.71</v>
      </c>
      <c r="BS7" s="38">
        <v>45.13</v>
      </c>
      <c r="BT7" s="38">
        <v>66.760000000000005</v>
      </c>
      <c r="BU7" s="38">
        <v>77.61</v>
      </c>
      <c r="BV7" s="38">
        <v>71.569999999999993</v>
      </c>
      <c r="BW7" s="38">
        <v>75.540000000000006</v>
      </c>
      <c r="BX7" s="38">
        <v>81.739999999999995</v>
      </c>
      <c r="BY7" s="38">
        <v>82.88</v>
      </c>
      <c r="BZ7" s="38">
        <v>81.88</v>
      </c>
      <c r="CA7" s="38">
        <v>100.34</v>
      </c>
      <c r="CB7" s="38">
        <v>452.61</v>
      </c>
      <c r="CC7" s="38">
        <v>423.29</v>
      </c>
      <c r="CD7" s="38">
        <v>327.72</v>
      </c>
      <c r="CE7" s="38">
        <v>220.46</v>
      </c>
      <c r="CF7" s="38">
        <v>176.67</v>
      </c>
      <c r="CG7" s="38">
        <v>195.88</v>
      </c>
      <c r="CH7" s="38">
        <v>207.96</v>
      </c>
      <c r="CI7" s="38">
        <v>194.31</v>
      </c>
      <c r="CJ7" s="38">
        <v>190.99</v>
      </c>
      <c r="CK7" s="38">
        <v>187.55</v>
      </c>
      <c r="CL7" s="38">
        <v>136.15</v>
      </c>
      <c r="CM7" s="38">
        <v>31.66</v>
      </c>
      <c r="CN7" s="38">
        <v>32.31</v>
      </c>
      <c r="CO7" s="38">
        <v>32.869999999999997</v>
      </c>
      <c r="CP7" s="38">
        <v>33.36</v>
      </c>
      <c r="CQ7" s="38">
        <v>33.729999999999997</v>
      </c>
      <c r="CR7" s="38">
        <v>49.75</v>
      </c>
      <c r="CS7" s="38">
        <v>53.51</v>
      </c>
      <c r="CT7" s="38">
        <v>53.5</v>
      </c>
      <c r="CU7" s="38">
        <v>52.58</v>
      </c>
      <c r="CV7" s="38">
        <v>50.94</v>
      </c>
      <c r="CW7" s="38">
        <v>59.64</v>
      </c>
      <c r="CX7" s="38">
        <v>89.99</v>
      </c>
      <c r="CY7" s="38">
        <v>91.83</v>
      </c>
      <c r="CZ7" s="38">
        <v>93.47</v>
      </c>
      <c r="DA7" s="38">
        <v>95.24</v>
      </c>
      <c r="DB7" s="38">
        <v>95.95</v>
      </c>
      <c r="DC7" s="38">
        <v>87.85</v>
      </c>
      <c r="DD7" s="38">
        <v>83.91</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0.16</v>
      </c>
      <c r="EK7" s="38">
        <v>0.15</v>
      </c>
      <c r="EL7" s="38">
        <v>0.16</v>
      </c>
      <c r="EM7" s="38">
        <v>0.13</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2020-12-04T02:49:15Z</dcterms:created>
  <dcterms:modified xsi:type="dcterms:W3CDTF">2021-01-18T07:02:20Z</dcterms:modified>
  <cp:category/>
</cp:coreProperties>
</file>