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H31年度\02公営企業・第三セクター\02調査・照会等\20200110【照会】公営企業に係る経営比較分析表（平成３０年度決算）の分析等について\04県へ回答\"/>
    </mc:Choice>
  </mc:AlternateContent>
  <xr:revisionPtr revIDLastSave="0" documentId="13_ncr:1_{A227F840-76B2-49EB-8A57-B3DD2E84BBD1}" xr6:coauthVersionLast="36" xr6:coauthVersionMax="36" xr10:uidLastSave="{00000000-0000-0000-0000-000000000000}"/>
  <workbookProtection workbookAlgorithmName="SHA-512" workbookHashValue="Uj0NpU+iKvHxaYZgxL85K4cedkFK9q7oxdrooBRfeax0tyYSEUweJOzfuDWLkvQou77mdB+A7/Gj06e4HpReSg==" workbookSaltValue="9Ru/Fm2YyS2dudacL/g2O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P10" i="4"/>
  <c r="I10" i="4"/>
  <c r="AL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<sst xmlns="http://schemas.openxmlformats.org/spreadsheetml/2006/main" count="228" uniqueCount="114">
  <si>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</si>
  <si>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</si>
  <si>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</si>
  <si>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</si>
  <si>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</si>
  <si>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</si>
  <si>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</si>
  <si>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</si>
  <si>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</si>
  <si>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</si>
  <si>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</si>
  <si>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</si>
  <si>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</si>
  <si>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</si>
  <si>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</si>
  <si>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</si>
  <si>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</si>
  <si>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</si>
  <si>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</si>
  <si>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</si>
  <si>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</si>
  <si>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</si>
  <si>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</si>
  <si>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</si>
  <si>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</si>
  <si>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</si>
  <si>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</si>
  <si>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</si>
  <si>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</si>
  <si>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</si>
  <si>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</si>
  <si>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</si>
  <si>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</si>
  <si>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</si>
  <si>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</si>
  <si>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</si>
  <si>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</si>
  <si>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</si>
  <si>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</si>
  <si>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</si>
  <si>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</si>
  <si>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</si>
  <si>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</si>
  <si>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</si>
  <si>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</si>
  <si>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</si>
  <si>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</si>
  <si>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</si>
  <si>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</si>
  <si>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</si>
  <si>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</si>
  <si>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</si>
  <si>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</si>
  <si>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</si>
  <si>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</si>
  <si>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</si>
  <si>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</si>
  <si>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</si>
  <si>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</si>
  <si>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</si>
  <si>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</si>
  <si>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</si>
  <si>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</si>
  <si>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</si>
  <si>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</si>
  <si>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</si>
  <si>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</si>
  <si>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</si>
  <si>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</si>
  <si>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</si>
  <si>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</si>
  <si>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</si>
  <si>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</si>
  <si>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</si>
  <si>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</si>
  <si>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</si>
  <si>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</si>
  <si>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</si>
  <si>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</si>
  <si>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</si>
  <si>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</si>
  <si>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</si>
  <si>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</si>
  <si>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</si>
  <si>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</si>
  <si>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</si>
  <si>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</si>
  <si>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</si>
  <si>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</si>
  <si>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</si>
  <si>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</si>
  <si>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</si>
  <si>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</si>
  <si>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</si>
  <si>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</si>
  <si>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</si>
  <si>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</si>
  <si>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</si>
  <si>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</si>
  <si>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</si>
  <si>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</si>
  <si>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</si>
  <si>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</si>
  <si>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</si>
  <si>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</si>
  <si>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</si>
  <si>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</si>
  <si>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</si>
  <si>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</si>
  <si>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</si>
  <si>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</si>
  <si>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汚水管渠については、施工後古いもので３０年あまり経過しているが、法定耐用年数まで残年数が十分にあり、特段の老朽化もみられないため、現時点で早期に対策する必要はないと思われる。
　今後、更新が必要な設備が発生することを考慮し、管渠・施設等のストックマネジメントを踏まえた長寿命化計画の策定を進めている。
</t>
    <rPh sb="32" eb="34">
      <t>ホウテイ</t>
    </rPh>
    <rPh sb="34" eb="36">
      <t>タイヨウ</t>
    </rPh>
    <rPh sb="36" eb="38">
      <t>ネンスウ</t>
    </rPh>
    <rPh sb="40" eb="41">
      <t>ザン</t>
    </rPh>
    <rPh sb="41" eb="43">
      <t>ネンスウ</t>
    </rPh>
    <rPh sb="44" eb="46">
      <t>ジュウブン</t>
    </rPh>
    <rPh sb="50" eb="52">
      <t>トクダン</t>
    </rPh>
    <rPh sb="53" eb="56">
      <t>ロウキュウカ</t>
    </rPh>
    <rPh sb="89" eb="91">
      <t>コンゴ</t>
    </rPh>
    <rPh sb="92" eb="94">
      <t>コウシン</t>
    </rPh>
    <rPh sb="95" eb="97">
      <t>ヒツヨウ</t>
    </rPh>
    <rPh sb="98" eb="100">
      <t>セツビ</t>
    </rPh>
    <rPh sb="101" eb="103">
      <t>ハッセイ</t>
    </rPh>
    <rPh sb="108" eb="110">
      <t>コウリョ</t>
    </rPh>
    <rPh sb="112" eb="114">
      <t>カンキョ</t>
    </rPh>
    <rPh sb="115" eb="117">
      <t>シセツ</t>
    </rPh>
    <rPh sb="117" eb="118">
      <t>トウ</t>
    </rPh>
    <rPh sb="130" eb="131">
      <t>フ</t>
    </rPh>
    <rPh sb="134" eb="138">
      <t>チョウジュミョウカ</t>
    </rPh>
    <rPh sb="138" eb="140">
      <t>ケイカク</t>
    </rPh>
    <rPh sb="141" eb="143">
      <t>サクテイ</t>
    </rPh>
    <rPh sb="144" eb="145">
      <t>スス</t>
    </rPh>
    <phoneticPr fontId="4"/>
  </si>
  <si>
    <t>今後、少子高齢化や節水型社会の定着により、使用水量の大幅な増加は見込み難い。また、企業債償還金が高水準で推移することも見込まれる。
　平成３１年３月より下水道使用料の改定を行うとともに、工事の大幅な縮減などを実施している。今後も数年毎の下水道使用料改定を見据えた上で、維持管理経費の縮減にも努め、経費回収率、汚水処理原価の改善を図る。
　令和２年度からは、特定環境保全公共下水道事業と併せて地方公営企業法適用事業となり、適正な資産管理や健全な事業運営がより一層求められる。中長期的な視点に基づく経営戦略を策定し、経営基盤の強化と財政マネジメントの向上に取り組んでいく。</t>
    <rPh sb="26" eb="28">
      <t>オオハバ</t>
    </rPh>
    <rPh sb="35" eb="36">
      <t>ガタ</t>
    </rPh>
    <rPh sb="67" eb="69">
      <t>ヘイセイ</t>
    </rPh>
    <rPh sb="71" eb="72">
      <t>ネン</t>
    </rPh>
    <rPh sb="73" eb="74">
      <t>ガツ</t>
    </rPh>
    <rPh sb="76" eb="79">
      <t>ゲスイドウ</t>
    </rPh>
    <rPh sb="111" eb="113">
      <t>コンゴ</t>
    </rPh>
    <rPh sb="169" eb="171">
      <t>レイワ</t>
    </rPh>
    <rPh sb="172" eb="174">
      <t>ネンド</t>
    </rPh>
    <rPh sb="178" eb="180">
      <t>トクテイ</t>
    </rPh>
    <rPh sb="180" eb="182">
      <t>カンキョウ</t>
    </rPh>
    <rPh sb="182" eb="184">
      <t>ホゼン</t>
    </rPh>
    <rPh sb="184" eb="186">
      <t>コウキョウ</t>
    </rPh>
    <rPh sb="186" eb="189">
      <t>ゲスイドウ</t>
    </rPh>
    <rPh sb="189" eb="191">
      <t>ジギョウ</t>
    </rPh>
    <rPh sb="192" eb="193">
      <t>アワ</t>
    </rPh>
    <rPh sb="195" eb="197">
      <t>チホウ</t>
    </rPh>
    <rPh sb="197" eb="199">
      <t>コウエイ</t>
    </rPh>
    <rPh sb="199" eb="201">
      <t>キギョウ</t>
    </rPh>
    <rPh sb="201" eb="202">
      <t>ホウ</t>
    </rPh>
    <rPh sb="202" eb="204">
      <t>テキヨウ</t>
    </rPh>
    <rPh sb="204" eb="206">
      <t>ジギョウ</t>
    </rPh>
    <rPh sb="210" eb="212">
      <t>テキセイ</t>
    </rPh>
    <rPh sb="213" eb="215">
      <t>シサン</t>
    </rPh>
    <rPh sb="215" eb="217">
      <t>カンリ</t>
    </rPh>
    <rPh sb="218" eb="220">
      <t>ケンゼン</t>
    </rPh>
    <rPh sb="221" eb="223">
      <t>ジギョウ</t>
    </rPh>
    <rPh sb="223" eb="225">
      <t>ウンエイ</t>
    </rPh>
    <rPh sb="228" eb="230">
      <t>イッソウ</t>
    </rPh>
    <rPh sb="230" eb="231">
      <t>モト</t>
    </rPh>
    <rPh sb="236" eb="239">
      <t>チュウチョウキ</t>
    </rPh>
    <rPh sb="239" eb="240">
      <t>テキ</t>
    </rPh>
    <rPh sb="241" eb="243">
      <t>シテン</t>
    </rPh>
    <rPh sb="244" eb="245">
      <t>モト</t>
    </rPh>
    <rPh sb="247" eb="249">
      <t>ケイエイ</t>
    </rPh>
    <rPh sb="249" eb="251">
      <t>センリャク</t>
    </rPh>
    <rPh sb="252" eb="254">
      <t>サクテイ</t>
    </rPh>
    <rPh sb="256" eb="258">
      <t>ケイエイ</t>
    </rPh>
    <rPh sb="258" eb="260">
      <t>キバン</t>
    </rPh>
    <rPh sb="261" eb="263">
      <t>キョウカ</t>
    </rPh>
    <rPh sb="264" eb="266">
      <t>ザイセイ</t>
    </rPh>
    <rPh sb="273" eb="275">
      <t>コウジョウ</t>
    </rPh>
    <rPh sb="276" eb="277">
      <t>ト</t>
    </rPh>
    <rPh sb="278" eb="279">
      <t>ク</t>
    </rPh>
    <phoneticPr fontId="4"/>
  </si>
  <si>
    <t>　収益的収支比率は、地方債償還金の増加により減少傾向である。　
　企業債残高対事業規模比率は、平成２９年度より繰出基準の算定方法を総務省基準に基づく方式に変更したことにより急激に減少した。
　処理場の包括的管理委託等により下水道事業経営を効率化していくことにより経費回収率が改善され、汚水処理原価が減少した。
　水洗化率が類似団体平均値を大きく上回っている一方、施設利用率は、水量が１系統処理と２系統処理の境界水量に留まっているため、類似団体平均値を下回っている。一般的には末端管渠が整備されてから下水道に接続されるまで相当の期間を要するものとされているが、供用開始区域内の更なる接続を促進し、有収水量の増加を図る。
　なお、平成３１年３月に使用料の改定を行ったが、汚水処理に要する経費は私費（使用料）でまかなうという独立採算制の原則に基づき、更なる使用料収入の確保が必要であることから、定期的に適正な使用料の算定及び料金改定を行う。</t>
    <rPh sb="1" eb="4">
      <t>シュウエキテキ</t>
    </rPh>
    <rPh sb="4" eb="6">
      <t>シュウシ</t>
    </rPh>
    <rPh sb="6" eb="8">
      <t>ヒリツ</t>
    </rPh>
    <rPh sb="10" eb="13">
      <t>チホウサイ</t>
    </rPh>
    <rPh sb="13" eb="15">
      <t>ショウカン</t>
    </rPh>
    <rPh sb="15" eb="16">
      <t>キン</t>
    </rPh>
    <rPh sb="17" eb="19">
      <t>ゾウカ</t>
    </rPh>
    <rPh sb="22" eb="24">
      <t>ゲンショウ</t>
    </rPh>
    <rPh sb="24" eb="26">
      <t>ケイコウ</t>
    </rPh>
    <rPh sb="47" eb="49">
      <t>ヘイセイ</t>
    </rPh>
    <rPh sb="51" eb="53">
      <t>ネンド</t>
    </rPh>
    <rPh sb="55" eb="57">
      <t>クリダ</t>
    </rPh>
    <rPh sb="57" eb="59">
      <t>キジュン</t>
    </rPh>
    <rPh sb="60" eb="62">
      <t>サンテイ</t>
    </rPh>
    <rPh sb="62" eb="64">
      <t>ホウホウ</t>
    </rPh>
    <rPh sb="65" eb="68">
      <t>ソウムショウ</t>
    </rPh>
    <rPh sb="68" eb="70">
      <t>キジュン</t>
    </rPh>
    <rPh sb="71" eb="72">
      <t>モト</t>
    </rPh>
    <rPh sb="74" eb="76">
      <t>ホウシキ</t>
    </rPh>
    <rPh sb="77" eb="79">
      <t>ヘンコウ</t>
    </rPh>
    <rPh sb="86" eb="88">
      <t>キュウゲキ</t>
    </rPh>
    <rPh sb="89" eb="91">
      <t>ゲンショウ</t>
    </rPh>
    <rPh sb="96" eb="99">
      <t>ショリジョウ</t>
    </rPh>
    <rPh sb="100" eb="102">
      <t>ホウカツ</t>
    </rPh>
    <rPh sb="102" eb="103">
      <t>テキ</t>
    </rPh>
    <rPh sb="103" eb="105">
      <t>カンリ</t>
    </rPh>
    <rPh sb="105" eb="107">
      <t>イタク</t>
    </rPh>
    <rPh sb="107" eb="108">
      <t>トウ</t>
    </rPh>
    <rPh sb="111" eb="114">
      <t>ゲスイドウ</t>
    </rPh>
    <rPh sb="114" eb="116">
      <t>ジギョウ</t>
    </rPh>
    <rPh sb="116" eb="118">
      <t>ケイエイ</t>
    </rPh>
    <rPh sb="119" eb="122">
      <t>コウリツカ</t>
    </rPh>
    <rPh sb="131" eb="133">
      <t>ケイヒ</t>
    </rPh>
    <rPh sb="133" eb="135">
      <t>カイシュウ</t>
    </rPh>
    <rPh sb="135" eb="136">
      <t>リツ</t>
    </rPh>
    <rPh sb="137" eb="139">
      <t>カイゼン</t>
    </rPh>
    <rPh sb="142" eb="144">
      <t>オスイ</t>
    </rPh>
    <rPh sb="144" eb="146">
      <t>ショリ</t>
    </rPh>
    <rPh sb="146" eb="148">
      <t>ゲンカ</t>
    </rPh>
    <rPh sb="149" eb="151">
      <t>ゲンショウ</t>
    </rPh>
    <rPh sb="156" eb="159">
      <t>スイセンカ</t>
    </rPh>
    <rPh sb="159" eb="160">
      <t>リツ</t>
    </rPh>
    <rPh sb="161" eb="163">
      <t>ルイジ</t>
    </rPh>
    <rPh sb="163" eb="165">
      <t>ダンタイ</t>
    </rPh>
    <rPh sb="165" eb="168">
      <t>ヘイキンチ</t>
    </rPh>
    <rPh sb="169" eb="170">
      <t>オオ</t>
    </rPh>
    <rPh sb="172" eb="174">
      <t>ウワマワ</t>
    </rPh>
    <rPh sb="178" eb="180">
      <t>イッポウ</t>
    </rPh>
    <rPh sb="188" eb="190">
      <t>スイリョウ</t>
    </rPh>
    <rPh sb="208" eb="209">
      <t>トド</t>
    </rPh>
    <rPh sb="217" eb="219">
      <t>ルイジ</t>
    </rPh>
    <rPh sb="219" eb="221">
      <t>ダンタイ</t>
    </rPh>
    <rPh sb="221" eb="223">
      <t>ヘイキン</t>
    </rPh>
    <rPh sb="223" eb="224">
      <t>チ</t>
    </rPh>
    <rPh sb="225" eb="227">
      <t>シタマワ</t>
    </rPh>
    <rPh sb="232" eb="235">
      <t>イッパンテキ</t>
    </rPh>
    <rPh sb="249" eb="252">
      <t>ゲスイドウ</t>
    </rPh>
    <rPh sb="253" eb="255">
      <t>セツゾク</t>
    </rPh>
    <rPh sb="290" eb="292">
      <t>セツゾク</t>
    </rPh>
    <rPh sb="293" eb="295">
      <t>ソクシン</t>
    </rPh>
    <rPh sb="313" eb="315">
      <t>ヘイセイ</t>
    </rPh>
    <rPh sb="317" eb="318">
      <t>ネン</t>
    </rPh>
    <rPh sb="319" eb="320">
      <t>ガツ</t>
    </rPh>
    <rPh sb="321" eb="324">
      <t>シヨウリョウ</t>
    </rPh>
    <rPh sb="325" eb="327">
      <t>カイテイ</t>
    </rPh>
    <rPh sb="328" eb="329">
      <t>オコナ</t>
    </rPh>
    <rPh sb="368" eb="369">
      <t>モト</t>
    </rPh>
    <rPh sb="372" eb="373">
      <t>サラ</t>
    </rPh>
    <rPh sb="394" eb="396">
      <t>テイキ</t>
    </rPh>
    <rPh sb="396" eb="397">
      <t>テキ</t>
    </rPh>
    <rPh sb="398" eb="400">
      <t>テキセイ</t>
    </rPh>
    <rPh sb="401" eb="404">
      <t>シヨウリョウ</t>
    </rPh>
    <rPh sb="405" eb="407">
      <t>サンテイ</t>
    </rPh>
    <rPh sb="407" eb="408">
      <t>オヨ</t>
    </rPh>
    <rPh sb="409" eb="411">
      <t>リョウキン</t>
    </rPh>
    <rPh sb="411" eb="413">
      <t>カイテイ</t>
    </rPh>
    <rPh sb="414" eb="4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</si>
</sst>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A2-4427-A625-2A759BD8EF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0.15</c:v>
                </c:pt>
                <c:pt idx="3">
                  <c:v>0.16</c:v>
                </c:pt>
                <c:pt idx="4">
                  <c:v>0.13</c:v>
                </c:pt>
              </c:numCache>
            </c:numRef>
          </c:val>
          <c:smooth val="0"/>
          <c:extLst>
            <c:ext xmlns:c16="http://schemas.microsoft.com/office/drawing/2014/chart" uri="{C3380CC4-5D6E-409C-BE32-E72D297353CC}">
              <c16:uniqueId val="{00000001-05A2-4427-A625-2A759BD8EF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30.27</c:v>
                </c:pt>
                <c:pt idx="1">
                  <c:v>31.66</c:v>
                </c:pt>
                <c:pt idx="2">
                  <c:v>32.31</c:v>
                </c:pt>
                <c:pt idx="3">
                  <c:v>32.869999999999997</c:v>
                </c:pt>
                <c:pt idx="4">
                  <c:v>33.36</c:v>
                </c:pt>
              </c:numCache>
            </c:numRef>
          </c:val>
          <c:extLst>
            <c:ext xmlns:c16="http://schemas.microsoft.com/office/drawing/2014/chart" uri="{C3380CC4-5D6E-409C-BE32-E72D297353CC}">
              <c16:uniqueId val="{00000000-EB49-4C4F-BD2B-5E5488ED4E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53.51</c:v>
                </c:pt>
                <c:pt idx="3">
                  <c:v>53.5</c:v>
                </c:pt>
                <c:pt idx="4">
                  <c:v>52.58</c:v>
                </c:pt>
              </c:numCache>
            </c:numRef>
          </c:val>
          <c:smooth val="0"/>
          <c:extLst>
            <c:ext xmlns:c16="http://schemas.microsoft.com/office/drawing/2014/chart" uri="{C3380CC4-5D6E-409C-BE32-E72D297353CC}">
              <c16:uniqueId val="{00000001-EB49-4C4F-BD2B-5E5488ED4E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89.61</c:v>
                </c:pt>
                <c:pt idx="1">
                  <c:v>89.99</c:v>
                </c:pt>
                <c:pt idx="2">
                  <c:v>91.83</c:v>
                </c:pt>
                <c:pt idx="3">
                  <c:v>93.47</c:v>
                </c:pt>
                <c:pt idx="4">
                  <c:v>95.24</c:v>
                </c:pt>
              </c:numCache>
            </c:numRef>
          </c:val>
          <c:extLst>
            <c:ext xmlns:c16="http://schemas.microsoft.com/office/drawing/2014/chart" uri="{C3380CC4-5D6E-409C-BE32-E72D297353CC}">
              <c16:uniqueId val="{00000000-8D8B-41D9-BA4D-452AEFA2CC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83.91</c:v>
                </c:pt>
                <c:pt idx="3">
                  <c:v>83.51</c:v>
                </c:pt>
                <c:pt idx="4">
                  <c:v>83.02</c:v>
                </c:pt>
              </c:numCache>
            </c:numRef>
          </c:val>
          <c:smooth val="0"/>
          <c:extLst>
            <c:ext xmlns:c16="http://schemas.microsoft.com/office/drawing/2014/chart" uri="{C3380CC4-5D6E-409C-BE32-E72D297353CC}">
              <c16:uniqueId val="{00000001-8D8B-41D9-BA4D-452AEFA2CC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47.23</c:v>
                </c:pt>
                <c:pt idx="1">
                  <c:v>45.84</c:v>
                </c:pt>
                <c:pt idx="2">
                  <c:v>46.08</c:v>
                </c:pt>
                <c:pt idx="3">
                  <c:v>43.99</c:v>
                </c:pt>
                <c:pt idx="4">
                  <c:v>43.1</c:v>
                </c:pt>
              </c:numCache>
            </c:numRef>
          </c:val>
          <c:extLst>
            <c:ext xmlns:c16="http://schemas.microsoft.com/office/drawing/2014/chart" uri="{C3380CC4-5D6E-409C-BE32-E72D297353CC}">
              <c16:uniqueId val="{00000000-F6F6-46F9-80CF-66584E8850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6-46F9-80CF-66584E8850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8-4046-98C8-1F3EC66DDB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8-4046-98C8-1F3EC66DDB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1-4D21-A3F6-D74C1E8FE3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1-4D21-A3F6-D74C1E8FE3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3-486E-893E-04BDAADAE0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3-486E-893E-04BDAADAE0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0-4DC1-B035-13DC3D47F9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0-4DC1-B035-13DC3D47F9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2093.75</c:v>
                </c:pt>
                <c:pt idx="1">
                  <c:v>2084.39</c:v>
                </c:pt>
                <c:pt idx="2">
                  <c:v>1933.21</c:v>
                </c:pt>
                <c:pt idx="3">
                  <c:v>851.13</c:v>
                </c:pt>
                <c:pt idx="4">
                  <c:v>199.09</c:v>
                </c:pt>
              </c:numCache>
            </c:numRef>
          </c:val>
          <c:extLst>
            <c:ext xmlns:c16="http://schemas.microsoft.com/office/drawing/2014/chart" uri="{C3380CC4-5D6E-409C-BE32-E72D297353CC}">
              <c16:uniqueId val="{00000000-A614-4E64-971F-FEC6D341D6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1111.31</c:v>
                </c:pt>
                <c:pt idx="3">
                  <c:v>966.33</c:v>
                </c:pt>
                <c:pt idx="4">
                  <c:v>958.81</c:v>
                </c:pt>
              </c:numCache>
            </c:numRef>
          </c:val>
          <c:smooth val="0"/>
          <c:extLst>
            <c:ext xmlns:c16="http://schemas.microsoft.com/office/drawing/2014/chart" uri="{C3380CC4-5D6E-409C-BE32-E72D297353CC}">
              <c16:uniqueId val="{00000001-A614-4E64-971F-FEC6D341D6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31.76</c:v>
                </c:pt>
                <c:pt idx="1">
                  <c:v>32.409999999999997</c:v>
                </c:pt>
                <c:pt idx="2">
                  <c:v>34.71</c:v>
                </c:pt>
                <c:pt idx="3">
                  <c:v>45.13</c:v>
                </c:pt>
                <c:pt idx="4">
                  <c:v>66.760000000000005</c:v>
                </c:pt>
              </c:numCache>
            </c:numRef>
          </c:val>
          <c:extLst>
            <c:ext xmlns:c16="http://schemas.microsoft.com/office/drawing/2014/chart" uri="{C3380CC4-5D6E-409C-BE32-E72D297353CC}">
              <c16:uniqueId val="{00000000-EB05-4DD1-9D59-8E665F1907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75.540000000000006</c:v>
                </c:pt>
                <c:pt idx="3">
                  <c:v>81.739999999999995</c:v>
                </c:pt>
                <c:pt idx="4">
                  <c:v>82.88</c:v>
                </c:pt>
              </c:numCache>
            </c:numRef>
          </c:val>
          <c:smooth val="0"/>
          <c:extLst>
            <c:ext xmlns:c16="http://schemas.microsoft.com/office/drawing/2014/chart" uri="{C3380CC4-5D6E-409C-BE32-E72D297353CC}">
              <c16:uniqueId val="{00000001-EB05-4DD1-9D59-8E665F1907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462.75</c:v>
                </c:pt>
                <c:pt idx="1">
                  <c:v>452.61</c:v>
                </c:pt>
                <c:pt idx="2">
                  <c:v>423.29</c:v>
                </c:pt>
                <c:pt idx="3">
                  <c:v>327.72</c:v>
                </c:pt>
                <c:pt idx="4">
                  <c:v>220.46</c:v>
                </c:pt>
              </c:numCache>
            </c:numRef>
          </c:val>
          <c:extLst>
            <c:ext xmlns:c16="http://schemas.microsoft.com/office/drawing/2014/chart" uri="{C3380CC4-5D6E-409C-BE32-E72D297353CC}">
              <c16:uniqueId val="{00000000-B615-41A7-AC9F-1BBA56EC5F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207.96</c:v>
                </c:pt>
                <c:pt idx="3">
                  <c:v>194.31</c:v>
                </c:pt>
                <c:pt idx="4">
                  <c:v>190.99</c:v>
                </c:pt>
              </c:numCache>
            </c:numRef>
          </c:val>
          <c:smooth val="0"/>
          <c:extLst>
            <c:ext xmlns:c16="http://schemas.microsoft.com/office/drawing/2014/chart" uri="{C3380CC4-5D6E-409C-BE32-E72D297353CC}">
              <c16:uniqueId val="{00000001-B615-41A7-AC9F-1BBA56EC5F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伊予市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37265</v>
      </c>
      <c r="AM8" s="74"/>
      <c r="AN8" s="74"/>
      <c r="AO8" s="74"/>
      <c r="AP8" s="74"/>
      <c r="AQ8" s="74"/>
      <c r="AR8" s="74"/>
      <c r="AS8" s="74"/>
      <c r="AT8" s="73">
        <f>データ!T6</f>
        <v>194.44</v>
      </c>
      <c r="AU8" s="73"/>
      <c r="AV8" s="73"/>
      <c r="AW8" s="73"/>
      <c r="AX8" s="73"/>
      <c r="AY8" s="73"/>
      <c r="AZ8" s="73"/>
      <c r="BA8" s="73"/>
      <c r="BB8" s="73">
        <f>データ!U6</f>
        <v>191.65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48.01</v>
      </c>
      <c r="Q10" s="73"/>
      <c r="R10" s="73"/>
      <c r="S10" s="73"/>
      <c r="T10" s="73"/>
      <c r="U10" s="73"/>
      <c r="V10" s="73"/>
      <c r="W10" s="73">
        <f>データ!Q6</f>
        <v>97.44</v>
      </c>
      <c r="X10" s="73"/>
      <c r="Y10" s="73"/>
      <c r="Z10" s="73"/>
      <c r="AA10" s="73"/>
      <c r="AB10" s="73"/>
      <c r="AC10" s="73"/>
      <c r="AD10" s="74">
        <f>データ!R6</f>
        <v>2520</v>
      </c>
      <c r="AE10" s="74"/>
      <c r="AF10" s="74"/>
      <c r="AG10" s="74"/>
      <c r="AH10" s="74"/>
      <c r="AI10" s="74"/>
      <c r="AJ10" s="74"/>
      <c r="AK10" s="2"/>
      <c r="AL10" s="74">
        <f>データ!V6</f>
        <v>17850</v>
      </c>
      <c r="AM10" s="74"/>
      <c r="AN10" s="74"/>
      <c r="AO10" s="74"/>
      <c r="AP10" s="74"/>
      <c r="AQ10" s="74"/>
      <c r="AR10" s="74"/>
      <c r="AS10" s="74"/>
      <c r="AT10" s="73">
        <f>データ!W6</f>
        <v>3.7</v>
      </c>
      <c r="AU10" s="73"/>
      <c r="AV10" s="73"/>
      <c r="AW10" s="73"/>
      <c r="AX10" s="73"/>
      <c r="AY10" s="73"/>
      <c r="AZ10" s="73"/>
      <c r="BA10" s="73"/>
      <c r="BB10" s="73">
        <f>データ!X6</f>
        <v>4824.32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kbCBY+bCqfwOZeicqgfxWBFnJmf4OsCl6/Z8p4t0Y7OnDvlCWs5vAX3tWHg2uph7HiSmRhVb/H+ZCRGTpAb8+Q==" saltValue="/LDAlyfVk6NsrKq4yOCr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382108</v>
      </c>
      <c r="D6" s="33">
        <f t="shared" si="3"/>
        <v>47</v>
      </c>
      <c r="E6" s="33">
        <f t="shared" si="3"/>
        <v>17</v>
      </c>
      <c r="F6" s="33">
        <f t="shared" si="3"/>
        <v>1</v>
      </c>
      <c r="G6" s="33">
        <f t="shared" si="3"/>
        <v>0</v>
      </c>
      <c r="H6" s="33" t="str">
        <f t="shared" si="3"/>
        <v>愛媛県　伊予市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48.01</v>
      </c>
      <c r="Q6" s="34">
        <f t="shared" si="3"/>
        <v>97.44</v>
      </c>
      <c r="R6" s="34">
        <f t="shared" si="3"/>
        <v>2520</v>
      </c>
      <c r="S6" s="34">
        <f t="shared" si="3"/>
        <v>37265</v>
      </c>
      <c r="T6" s="34">
        <f t="shared" si="3"/>
        <v>194.44</v>
      </c>
      <c r="U6" s="34">
        <f t="shared" si="3"/>
        <v>191.65</v>
      </c>
      <c r="V6" s="34">
        <f t="shared" si="3"/>
        <v>17850</v>
      </c>
      <c r="W6" s="34">
        <f t="shared" si="3"/>
        <v>3.7</v>
      </c>
      <c r="X6" s="34">
        <f t="shared" si="3"/>
        <v>4824.32</v>
      </c>
      <c r="Y6" s="35">
        <f>IF(Y7="",NA(),Y7)</f>
        <v>47.23</v>
      </c>
      <c r="Z6" s="35">
        <f t="shared" ref="Z6:AH6" si="4">IF(Z7="",NA(),Z7)</f>
        <v>45.84</v>
      </c>
      <c r="AA6" s="35">
        <f t="shared" si="4"/>
        <v>46.08</v>
      </c>
      <c r="AB6" s="35">
        <f t="shared" si="4"/>
        <v>43.99</v>
      </c>
      <c r="AC6" s="35">
        <f t="shared" si="4"/>
        <v>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2093.75</v>
      </c>
      <c r="BG6" s="35">
        <f t="shared" ref="BG6:BO6" si="7">IF(BG7="",NA(),BG7)</f>
        <v>2084.39</v>
      </c>
      <c r="BH6" s="35">
        <f t="shared" si="7"/>
        <v>1933.21</v>
      </c>
      <c r="BI6" s="35">
        <f t="shared" si="7"/>
        <v>851.13</v>
      </c>
      <c r="BJ6" s="35">
        <f t="shared" si="7"/>
        <v>199.09</v>
      </c>
      <c r="BK6" s="35">
        <f t="shared" si="7"/>
        <v>1067.74</v>
      </c>
      <c r="BL6" s="35">
        <f t="shared" si="7"/>
        <v>1018.27</v>
      </c>
      <c r="BM6" s="35">
        <f t="shared" si="7"/>
        <v>1111.31</v>
      </c>
      <c r="BN6" s="35">
        <f t="shared" si="7"/>
        <v>966.33</v>
      </c>
      <c r="BO6" s="35">
        <f t="shared" si="7"/>
        <v>958.81</v>
      </c>
      <c r="BP6" s="34" t="str">
        <f>IF(BP7="","",IF(BP7="-","【-】","【"&amp;SUBSTITUTE(TEXT(BP7,"#,##0.00"),"-","△")&amp;"】"))</f>
        <v>【682.78】</v>
      </c>
      <c r="BQ6" s="35">
        <f>IF(BQ7="",NA(),BQ7)</f>
        <v>31.76</v>
      </c>
      <c r="BR6" s="35">
        <f t="shared" ref="BR6:BZ6" si="8">IF(BR7="",NA(),BR7)</f>
        <v>32.409999999999997</v>
      </c>
      <c r="BS6" s="35">
        <f t="shared" si="8"/>
        <v>34.71</v>
      </c>
      <c r="BT6" s="35">
        <f t="shared" si="8"/>
        <v>45.13</v>
      </c>
      <c r="BU6" s="35">
        <f t="shared" si="8"/>
        <v>66.760000000000005</v>
      </c>
      <c r="BV6" s="35">
        <f t="shared" si="8"/>
        <v>73.569999999999993</v>
      </c>
      <c r="BW6" s="35">
        <f t="shared" si="8"/>
        <v>71.569999999999993</v>
      </c>
      <c r="BX6" s="35">
        <f t="shared" si="8"/>
        <v>75.540000000000006</v>
      </c>
      <c r="BY6" s="35">
        <f t="shared" si="8"/>
        <v>81.739999999999995</v>
      </c>
      <c r="BZ6" s="35">
        <f t="shared" si="8"/>
        <v>82.88</v>
      </c>
      <c r="CA6" s="34" t="str">
        <f>IF(CA7="","",IF(CA7="-","【-】","【"&amp;SUBSTITUTE(TEXT(CA7,"#,##0.00"),"-","△")&amp;"】"))</f>
        <v>【100.91】</v>
      </c>
      <c r="CB6" s="35">
        <f>IF(CB7="",NA(),CB7)</f>
        <v>462.75</v>
      </c>
      <c r="CC6" s="35">
        <f t="shared" ref="CC6:CK6" si="9">IF(CC7="",NA(),CC7)</f>
        <v>452.61</v>
      </c>
      <c r="CD6" s="35">
        <f t="shared" si="9"/>
        <v>423.29</v>
      </c>
      <c r="CE6" s="35">
        <f t="shared" si="9"/>
        <v>327.72</v>
      </c>
      <c r="CF6" s="35">
        <f t="shared" si="9"/>
        <v>220.46</v>
      </c>
      <c r="CG6" s="35">
        <f t="shared" si="9"/>
        <v>184.87</v>
      </c>
      <c r="CH6" s="35">
        <f t="shared" si="9"/>
        <v>195.88</v>
      </c>
      <c r="CI6" s="35">
        <f t="shared" si="9"/>
        <v>207.96</v>
      </c>
      <c r="CJ6" s="35">
        <f t="shared" si="9"/>
        <v>194.31</v>
      </c>
      <c r="CK6" s="35">
        <f t="shared" si="9"/>
        <v>190.99</v>
      </c>
      <c r="CL6" s="34" t="str">
        <f>IF(CL7="","",IF(CL7="-","【-】","【"&amp;SUBSTITUTE(TEXT(CL7,"#,##0.00"),"-","△")&amp;"】"))</f>
        <v>【136.86】</v>
      </c>
      <c r="CM6" s="35">
        <f>IF(CM7="",NA(),CM7)</f>
        <v>30.27</v>
      </c>
      <c r="CN6" s="35">
        <f t="shared" ref="CN6:CV6" si="10">IF(CN7="",NA(),CN7)</f>
        <v>31.66</v>
      </c>
      <c r="CO6" s="35">
        <f t="shared" si="10"/>
        <v>32.31</v>
      </c>
      <c r="CP6" s="35">
        <f t="shared" si="10"/>
        <v>32.869999999999997</v>
      </c>
      <c r="CQ6" s="35">
        <f t="shared" si="10"/>
        <v>33.36</v>
      </c>
      <c r="CR6" s="35">
        <f t="shared" si="10"/>
        <v>51.08</v>
      </c>
      <c r="CS6" s="35">
        <f t="shared" si="10"/>
        <v>49.75</v>
      </c>
      <c r="CT6" s="35">
        <f t="shared" si="10"/>
        <v>53.51</v>
      </c>
      <c r="CU6" s="35">
        <f t="shared" si="10"/>
        <v>53.5</v>
      </c>
      <c r="CV6" s="35">
        <f t="shared" si="10"/>
        <v>52.58</v>
      </c>
      <c r="CW6" s="34" t="str">
        <f>IF(CW7="","",IF(CW7="-","【-】","【"&amp;SUBSTITUTE(TEXT(CW7,"#,##0.00"),"-","△")&amp;"】"))</f>
        <v>【58.98】</v>
      </c>
      <c r="CX6" s="35">
        <f>IF(CX7="",NA(),CX7)</f>
        <v>89.61</v>
      </c>
      <c r="CY6" s="35">
        <f t="shared" ref="CY6:DG6" si="11">IF(CY7="",NA(),CY7)</f>
        <v>89.99</v>
      </c>
      <c r="CZ6" s="35">
        <f t="shared" si="11"/>
        <v>91.83</v>
      </c>
      <c r="DA6" s="35">
        <f t="shared" si="11"/>
        <v>93.47</v>
      </c>
      <c r="DB6" s="35">
        <f t="shared" si="11"/>
        <v>95.24</v>
      </c>
      <c r="DC6" s="35">
        <f t="shared" si="11"/>
        <v>88.59</v>
      </c>
      <c r="DD6" s="35">
        <f t="shared" si="11"/>
        <v>87.85</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0.15</v>
      </c>
      <c r="EM6" s="35">
        <f t="shared" si="14"/>
        <v>0.16</v>
      </c>
      <c r="EN6" s="35">
        <f t="shared" si="14"/>
        <v>0.13</v>
      </c>
      <c r="EO6" s="34" t="str">
        <f>IF(EO7="","",IF(EO7="-","【-】","【"&amp;SUBSTITUTE(TEXT(EO7,"#,##0.00"),"-","△")&amp;"】"))</f>
        <v>【0.23】</v>
      </c>
    </row>
    <row r="7" spans="1:145" s="36" customFormat="1" x14ac:dyDescent="0.15">
      <c r="A7" s="28"/>
      <c r="B7" s="37">
        <v>2018</v>
      </c>
      <c r="C7" s="37">
        <v>382108</v>
      </c>
      <c r="D7" s="37">
        <v>47</v>
      </c>
      <c r="E7" s="37">
        <v>17</v>
      </c>
      <c r="F7" s="37">
        <v>1</v>
      </c>
      <c r="G7" s="37">
        <v>0</v>
      </c>
      <c r="H7" s="37" t="s">
        <v>98</v>
      </c>
      <c r="I7" s="37" t="s">
        <v>99</v>
      </c>
      <c r="J7" s="37" t="s">
        <v>100</v>
      </c>
      <c r="K7" s="37" t="s">
        <v>101</v>
      </c>
      <c r="L7" s="37" t="s">
        <v>102</v>
      </c>
      <c r="M7" s="37" t="s">
        <v>103</v>
      </c>
      <c r="N7" s="38" t="s">
        <v>104</v>
      </c>
      <c r="O7" s="38" t="s">
        <v>105</v>
      </c>
      <c r="P7" s="38">
        <v>48.01</v>
      </c>
      <c r="Q7" s="38">
        <v>97.44</v>
      </c>
      <c r="R7" s="38">
        <v>2520</v>
      </c>
      <c r="S7" s="38">
        <v>37265</v>
      </c>
      <c r="T7" s="38">
        <v>194.44</v>
      </c>
      <c r="U7" s="38">
        <v>191.65</v>
      </c>
      <c r="V7" s="38">
        <v>17850</v>
      </c>
      <c r="W7" s="38">
        <v>3.7</v>
      </c>
      <c r="X7" s="38">
        <v>4824.32</v>
      </c>
      <c r="Y7" s="38">
        <v>47.23</v>
      </c>
      <c r="Z7" s="38">
        <v>45.84</v>
      </c>
      <c r="AA7" s="38">
        <v>46.08</v>
      </c>
      <c r="AB7" s="38">
        <v>43.99</v>
      </c>
      <c r="AC7" s="38">
        <v>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2093.75</v>
      </c>
      <c r="BG7" s="38">
        <v>2084.39</v>
      </c>
      <c r="BH7" s="38">
        <v>1933.21</v>
      </c>
      <c r="BI7" s="38">
        <v>851.13</v>
      </c>
      <c r="BJ7" s="38">
        <v>199.09</v>
      </c>
      <c r="BK7" s="38">
        <v>1067.74</v>
      </c>
      <c r="BL7" s="38">
        <v>1018.27</v>
      </c>
      <c r="BM7" s="38">
        <v>1111.31</v>
      </c>
      <c r="BN7" s="38">
        <v>966.33</v>
      </c>
      <c r="BO7" s="38">
        <v>958.81</v>
      </c>
      <c r="BP7" s="38">
        <v>682.78</v>
      </c>
      <c r="BQ7" s="38">
        <v>31.76</v>
      </c>
      <c r="BR7" s="38">
        <v>32.409999999999997</v>
      </c>
      <c r="BS7" s="38">
        <v>34.71</v>
      </c>
      <c r="BT7" s="38">
        <v>45.13</v>
      </c>
      <c r="BU7" s="38">
        <v>66.760000000000005</v>
      </c>
      <c r="BV7" s="38">
        <v>73.569999999999993</v>
      </c>
      <c r="BW7" s="38">
        <v>71.569999999999993</v>
      </c>
      <c r="BX7" s="38">
        <v>75.540000000000006</v>
      </c>
      <c r="BY7" s="38">
        <v>81.739999999999995</v>
      </c>
      <c r="BZ7" s="38">
        <v>82.88</v>
      </c>
      <c r="CA7" s="38">
        <v>100.91</v>
      </c>
      <c r="CB7" s="38">
        <v>462.75</v>
      </c>
      <c r="CC7" s="38">
        <v>452.61</v>
      </c>
      <c r="CD7" s="38">
        <v>423.29</v>
      </c>
      <c r="CE7" s="38">
        <v>327.72</v>
      </c>
      <c r="CF7" s="38">
        <v>220.46</v>
      </c>
      <c r="CG7" s="38">
        <v>184.87</v>
      </c>
      <c r="CH7" s="38">
        <v>195.88</v>
      </c>
      <c r="CI7" s="38">
        <v>207.96</v>
      </c>
      <c r="CJ7" s="38">
        <v>194.31</v>
      </c>
      <c r="CK7" s="38">
        <v>190.99</v>
      </c>
      <c r="CL7" s="38">
        <v>136.86000000000001</v>
      </c>
      <c r="CM7" s="38">
        <v>30.27</v>
      </c>
      <c r="CN7" s="38">
        <v>31.66</v>
      </c>
      <c r="CO7" s="38">
        <v>32.31</v>
      </c>
      <c r="CP7" s="38">
        <v>32.869999999999997</v>
      </c>
      <c r="CQ7" s="38">
        <v>33.36</v>
      </c>
      <c r="CR7" s="38">
        <v>51.08</v>
      </c>
      <c r="CS7" s="38">
        <v>49.75</v>
      </c>
      <c r="CT7" s="38">
        <v>53.51</v>
      </c>
      <c r="CU7" s="38">
        <v>53.5</v>
      </c>
      <c r="CV7" s="38">
        <v>52.58</v>
      </c>
      <c r="CW7" s="38">
        <v>58.98</v>
      </c>
      <c r="CX7" s="38">
        <v>89.61</v>
      </c>
      <c r="CY7" s="38">
        <v>89.99</v>
      </c>
      <c r="CZ7" s="38">
        <v>91.83</v>
      </c>
      <c r="DA7" s="38">
        <v>93.47</v>
      </c>
      <c r="DB7" s="38">
        <v>95.24</v>
      </c>
      <c r="DC7" s="38">
        <v>88.59</v>
      </c>
      <c r="DD7" s="38">
        <v>87.85</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2020-02-10T00:47:32Z</cp:lastPrinted>
  <dcterms:created xsi:type="dcterms:W3CDTF">2019-12-05T05:07:15Z</dcterms:created>
  <dcterms:modified xsi:type="dcterms:W3CDTF">2020-02-10T00:47:33Z</dcterms:modified>
  <cp:category/>
</cp:coreProperties>
</file>