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oM2IMlsUaBDkla9KoJam4+oR0H7pGoKbHszjyLZL6UofyvOYtTF0MdGy1Ek3O2QdJtWpbS8pzq1lSEidGaO5Q==" workbookSaltValue="0Mqhe/PCGoly3NKNNOQqHw==" workbookSpinCount="100000" lockStructure="1"/>
  <bookViews>
    <workbookView xWindow="0" yWindow="0" windowWidth="19440" windowHeight="1224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<sst xmlns="http://schemas.openxmlformats.org/spreadsheetml/2006/main" count="251" uniqueCount="126">
  <si>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</si>
  <si>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</si>
  <si>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</si>
  <si>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</si>
  <si>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</si>
  <si>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</si>
  <si>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</si>
  <si>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</si>
  <si>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</si>
  <si>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</si>
  <si>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</si>
  <si>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</si>
  <si>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</si>
  <si>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</si>
  <si>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</si>
  <si>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</si>
  <si>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</si>
  <si>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</si>
  <si>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</si>
  <si>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</si>
  <si>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</si>
  <si>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</si>
  <si>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</si>
  <si>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</si>
  <si>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</si>
  <si>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</si>
  <si>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</si>
  <si>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</si>
  <si>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</si>
  <si>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</si>
  <si>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</si>
  <si>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</si>
  <si>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</si>
  <si>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</si>
  <si>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</si>
  <si>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</si>
  <si>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</si>
  <si>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</si>
  <si>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</si>
  <si>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</si>
  <si>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</si>
  <si>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</si>
  <si>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</si>
  <si>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</si>
  <si>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</si>
  <si>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</si>
  <si>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</si>
  <si>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</si>
  <si>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</si>
  <si>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</si>
  <si>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</si>
  <si>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</si>
  <si>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</si>
  <si>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</si>
  <si>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</si>
  <si>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</si>
  <si>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</si>
  <si>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</si>
  <si>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</si>
  <si>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</si>
  <si>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</si>
  <si>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</si>
  <si>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</si>
  <si>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</si>
  <si>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</si>
  <si>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</si>
  <si>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</si>
  <si>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</si>
  <si>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</si>
  <si>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</si>
  <si>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</si>
  <si>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</si>
  <si>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</si>
  <si>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</si>
  <si>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</si>
  <si>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</si>
  <si>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</si>
  <si>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</si>
  <si>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</si>
  <si>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</si>
  <si>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</si>
  <si>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</si>
  <si>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</si>
  <si>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</si>
  <si>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</si>
  <si>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</si>
  <si>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</si>
  <si>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</si>
  <si>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</si>
  <si>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</si>
  <si>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</si>
  <si>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</si>
  <si>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</si>
  <si>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</si>
  <si>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</si>
  <si>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</si>
  <si>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</si>
  <si>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</si>
  <si>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</si>
  <si>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</si>
  <si>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</si>
  <si>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</si>
  <si>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</si>
  <si>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</si>
  <si>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</si>
  <si>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</si>
  <si>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</si>
  <si>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</si>
  <si>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</si>
  <si>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</si>
  <si>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伊予市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</si>
  <si>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</si>
  <si>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</si>
  <si>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</si>
  <si>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</si>
  <si>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</si>
  <si>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</si>
  <si>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</si>
  <si>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</si>
  <si>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</si>
  <si>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</si>
  <si>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</si>
  <si>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</si>
  <si>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企業債残高対事業規模比較は類似団体に比べて高い状況であるが、浄化槽市町村整備事業は、平成２８年度末で終了し、今後企業債の借入れは発生しないため、徐々に減少していく状態である。
　しかし、経費回収率は類似団体より低く、汚水処理原価は高い状況である。今後も維持管理に係る修繕費、保守点検料、及び事務人件費が引き続き発生し、これは、使用料の収入により賄わなければならないので、現在の状況では使用料改正の検討の必要があるが、下水道使用料等の使用料と比較し割高なため、当初からの料金に据え置いている状態である。維持管理費の経費縮減をはかり、総合的に検討し、適正化に努める必要がある。</t>
    <phoneticPr fontId="4"/>
  </si>
  <si>
    <t xml:space="preserve">  整備後、５年経過するとブロワーの交換、部品の修繕が発生している状況である。平成２８年度末で整備事業が終了するが、整備基数約３３０基の浄化槽の修繕が今後も発生してくる。使用者に対して適性に管理使用するよう啓発活動をし、修繕箇所の軽減に努めていきたい。また、現在も法律に準じた保守点検を行っているが、それにより早期修繕を行い劣化防止に努める。</t>
    <phoneticPr fontId="4"/>
  </si>
  <si>
    <t xml:space="preserve">  現状では適切な水準の料金収入とはいえないが、平成２８年度末で整備事業が終了したため、企業債の借入は発生しないので、経営は徐々に良好な方向に向かっていくと思われる。しかし、使用料の認定方法が使用者の世帯人数によるため、少子高齢化に伴う人口減少により料金収入の減少が発生する。維持管理の経費縮減を図り、総合的に判断し、個人譲渡への検討を進めていく必要がある。</t>
    <rPh sb="155" eb="157">
      <t>ハンダン</t>
    </rPh>
    <rPh sb="159" eb="161">
      <t>コジン</t>
    </rPh>
    <rPh sb="161" eb="163">
      <t>ジョウト</t>
    </rPh>
    <rPh sb="165" eb="167">
      <t>ケントウ</t>
    </rPh>
    <rPh sb="168" eb="169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</si>
</sst>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8C-46BD-B211-DE27F3171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50240"/>
        <c:axId val="11225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C-46BD-B211-DE27F3171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50240"/>
        <c:axId val="112252416"/>
      </c:lineChart>
      <c:dateAx>
        <c:axId val="11225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252416"/>
        <c:crosses val="autoZero"/>
        <c:auto val="1"/>
        <c:lblOffset val="100"/>
        <c:baseTimeUnit val="years"/>
      </c:dateAx>
      <c:valAx>
        <c:axId val="11225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25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AB-4B05-937E-D4D43B23E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35200"/>
        <c:axId val="11644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58.06</c:v>
                </c:pt>
                <c:pt idx="1">
                  <c:v>53.84</c:v>
                </c:pt>
                <c:pt idx="2">
                  <c:v>60.25</c:v>
                </c:pt>
                <c:pt idx="3">
                  <c:v>61.94</c:v>
                </c:pt>
                <c:pt idx="4">
                  <c:v>61.79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AB-4B05-937E-D4D43B23E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35200"/>
        <c:axId val="116441472"/>
      </c:lineChart>
      <c:dateAx>
        <c:axId val="11643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441472"/>
        <c:crosses val="autoZero"/>
        <c:auto val="1"/>
        <c:lblOffset val="100"/>
        <c:baseTimeUnit val="years"/>
      </c:dateAx>
      <c:valAx>
        <c:axId val="11644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43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46-43F5-9EDA-35A319347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58464"/>
        <c:axId val="11656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75.790000000000006</c:v>
                </c:pt>
                <c:pt idx="1">
                  <c:v>95.04</c:v>
                </c:pt>
                <c:pt idx="2">
                  <c:v>95.26</c:v>
                </c:pt>
                <c:pt idx="3">
                  <c:v>94.14</c:v>
                </c:pt>
                <c:pt idx="4">
                  <c:v>92.44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46-43F5-9EDA-35A319347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58464"/>
        <c:axId val="116560640"/>
      </c:lineChart>
      <c:dateAx>
        <c:axId val="11655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560640"/>
        <c:crosses val="autoZero"/>
        <c:auto val="1"/>
        <c:lblOffset val="100"/>
        <c:baseTimeUnit val="years"/>
      </c:dateAx>
      <c:valAx>
        <c:axId val="116560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55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86.24</c:v>
                </c:pt>
                <c:pt idx="1">
                  <c:v>87.06</c:v>
                </c:pt>
                <c:pt idx="2">
                  <c:v>88.97</c:v>
                </c:pt>
                <c:pt idx="3">
                  <c:v>90.26</c:v>
                </c:pt>
                <c:pt idx="4">
                  <c:v>90.01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2D-41DE-982A-895DA4EA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76992"/>
        <c:axId val="11387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2D-41DE-982A-895DA4EA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76992"/>
        <c:axId val="113878912"/>
      </c:lineChart>
      <c:dateAx>
        <c:axId val="11387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878912"/>
        <c:crosses val="autoZero"/>
        <c:auto val="1"/>
        <c:lblOffset val="100"/>
        <c:baseTimeUnit val="years"/>
      </c:dateAx>
      <c:valAx>
        <c:axId val="11387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87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FF-4349-9F59-6E22D640F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34720"/>
        <c:axId val="11393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FF-4349-9F59-6E22D640F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34720"/>
        <c:axId val="113936640"/>
      </c:lineChart>
      <c:dateAx>
        <c:axId val="11393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936640"/>
        <c:crosses val="autoZero"/>
        <c:auto val="1"/>
        <c:lblOffset val="100"/>
        <c:baseTimeUnit val="years"/>
      </c:dateAx>
      <c:valAx>
        <c:axId val="11393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93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0-4814-B034-4859E4BD6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63776"/>
        <c:axId val="11396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90-4814-B034-4859E4BD6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63776"/>
        <c:axId val="113965696"/>
      </c:lineChart>
      <c:dateAx>
        <c:axId val="113963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965696"/>
        <c:crosses val="autoZero"/>
        <c:auto val="1"/>
        <c:lblOffset val="100"/>
        <c:baseTimeUnit val="years"/>
      </c:dateAx>
      <c:valAx>
        <c:axId val="11396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963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62-433F-9497-A1E80D476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72576"/>
        <c:axId val="11407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62-433F-9497-A1E80D476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72576"/>
        <c:axId val="114078848"/>
      </c:lineChart>
      <c:dateAx>
        <c:axId val="11407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078848"/>
        <c:crosses val="autoZero"/>
        <c:auto val="1"/>
        <c:lblOffset val="100"/>
        <c:baseTimeUnit val="years"/>
      </c:dateAx>
      <c:valAx>
        <c:axId val="114078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07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07-484B-B4E0-03CF43AA5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14560"/>
        <c:axId val="114116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07-484B-B4E0-03CF43AA5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14560"/>
        <c:axId val="114116480"/>
      </c:lineChart>
      <c:dateAx>
        <c:axId val="114114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116480"/>
        <c:crosses val="autoZero"/>
        <c:auto val="1"/>
        <c:lblOffset val="100"/>
        <c:baseTimeUnit val="years"/>
      </c:dateAx>
      <c:valAx>
        <c:axId val="114116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114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505.28</c:v>
                </c:pt>
                <c:pt idx="1">
                  <c:v>465.38</c:v>
                </c:pt>
                <c:pt idx="2">
                  <c:v>431.48</c:v>
                </c:pt>
                <c:pt idx="3">
                  <c:v>419.59</c:v>
                </c:pt>
                <c:pt idx="4">
                  <c:v>403.67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26-4612-8DD4-0AFC41006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64096"/>
        <c:axId val="11416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446.63</c:v>
                </c:pt>
                <c:pt idx="1">
                  <c:v>261.08</c:v>
                </c:pt>
                <c:pt idx="2">
                  <c:v>241.49</c:v>
                </c:pt>
                <c:pt idx="3">
                  <c:v>248.44</c:v>
                </c:pt>
                <c:pt idx="4">
                  <c:v>244.85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26-4612-8DD4-0AFC41006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64096"/>
        <c:axId val="114166016"/>
      </c:lineChart>
      <c:dateAx>
        <c:axId val="11416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166016"/>
        <c:crosses val="autoZero"/>
        <c:auto val="1"/>
        <c:lblOffset val="100"/>
        <c:baseTimeUnit val="years"/>
      </c:dateAx>
      <c:valAx>
        <c:axId val="11416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16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38.89</c:v>
                </c:pt>
                <c:pt idx="1">
                  <c:v>40.409999999999997</c:v>
                </c:pt>
                <c:pt idx="2">
                  <c:v>42.72</c:v>
                </c:pt>
                <c:pt idx="3">
                  <c:v>42.99</c:v>
                </c:pt>
                <c:pt idx="4">
                  <c:v>42.64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C2-4570-A0B7-D53C87BE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05440"/>
        <c:axId val="11420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68.61</c:v>
                </c:pt>
                <c:pt idx="2">
                  <c:v>65.7</c:v>
                </c:pt>
                <c:pt idx="3">
                  <c:v>66.73</c:v>
                </c:pt>
                <c:pt idx="4">
                  <c:v>64.78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C2-4570-A0B7-D53C87BE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05440"/>
        <c:axId val="114207360"/>
      </c:lineChart>
      <c:dateAx>
        <c:axId val="11420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207360"/>
        <c:crosses val="autoZero"/>
        <c:auto val="1"/>
        <c:lblOffset val="100"/>
        <c:baseTimeUnit val="years"/>
      </c:dateAx>
      <c:valAx>
        <c:axId val="11420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20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396.32</c:v>
                </c:pt>
                <c:pt idx="1">
                  <c:v>424.71</c:v>
                </c:pt>
                <c:pt idx="2">
                  <c:v>437.92</c:v>
                </c:pt>
                <c:pt idx="3">
                  <c:v>468.22</c:v>
                </c:pt>
                <c:pt idx="4">
                  <c:v>477.74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67-4D88-BADD-DA1076A67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23360"/>
        <c:axId val="116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266.57</c:v>
                </c:pt>
                <c:pt idx="1">
                  <c:v>241.18</c:v>
                </c:pt>
                <c:pt idx="2">
                  <c:v>247.94</c:v>
                </c:pt>
                <c:pt idx="3">
                  <c:v>241.29</c:v>
                </c:pt>
                <c:pt idx="4">
                  <c:v>250.21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67-4D88-BADD-DA1076A67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23360"/>
        <c:axId val="116400512"/>
      </c:lineChart>
      <c:dateAx>
        <c:axId val="11422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400512"/>
        <c:crosses val="autoZero"/>
        <c:auto val="1"/>
        <c:lblOffset val="100"/>
        <c:baseTimeUnit val="years"/>
      </c:dateAx>
      <c:valAx>
        <c:axId val="116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22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【329.28】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【269.12】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T46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愛媛県　伊予市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特定地域生活排水処理</v>
      </c>
      <c r="Q8" s="47"/>
      <c r="R8" s="47"/>
      <c r="S8" s="47"/>
      <c r="T8" s="47"/>
      <c r="U8" s="47"/>
      <c r="V8" s="47"/>
      <c r="W8" s="47" t="str">
        <f>データ!L6</f>
        <v>K2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37443</v>
      </c>
      <c r="AM8" s="49"/>
      <c r="AN8" s="49"/>
      <c r="AO8" s="49"/>
      <c r="AP8" s="49"/>
      <c r="AQ8" s="49"/>
      <c r="AR8" s="49"/>
      <c r="AS8" s="49"/>
      <c r="AT8" s="44">
        <f>データ!T6</f>
        <v>194.44</v>
      </c>
      <c r="AU8" s="44"/>
      <c r="AV8" s="44"/>
      <c r="AW8" s="44"/>
      <c r="AX8" s="44"/>
      <c r="AY8" s="44"/>
      <c r="AZ8" s="44"/>
      <c r="BA8" s="44"/>
      <c r="BB8" s="44">
        <f>データ!U6</f>
        <v>192.57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6.43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3600</v>
      </c>
      <c r="AE10" s="49"/>
      <c r="AF10" s="49"/>
      <c r="AG10" s="49"/>
      <c r="AH10" s="49"/>
      <c r="AI10" s="49"/>
      <c r="AJ10" s="49"/>
      <c r="AK10" s="2"/>
      <c r="AL10" s="49">
        <f>データ!V6</f>
        <v>2402</v>
      </c>
      <c r="AM10" s="49"/>
      <c r="AN10" s="49"/>
      <c r="AO10" s="49"/>
      <c r="AP10" s="49"/>
      <c r="AQ10" s="49"/>
      <c r="AR10" s="49"/>
      <c r="AS10" s="49"/>
      <c r="AT10" s="44">
        <f>データ!W6</f>
        <v>136.83000000000001</v>
      </c>
      <c r="AU10" s="44"/>
      <c r="AV10" s="44"/>
      <c r="AW10" s="44"/>
      <c r="AX10" s="44"/>
      <c r="AY10" s="44"/>
      <c r="AZ10" s="44"/>
      <c r="BA10" s="44"/>
      <c r="BB10" s="44">
        <f>データ!X6</f>
        <v>17.55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【329.28】</v>
      </c>
      <c r="I86" s="25" t="str">
        <f>データ!CA6</f>
        <v>【60.55】</v>
      </c>
      <c r="J86" s="25" t="str">
        <f>データ!CL6</f>
        <v>【269.12】</v>
      </c>
      <c r="K86" s="25" t="str">
        <f>データ!CW6</f>
        <v>【59.35】</v>
      </c>
      <c r="L86" s="25" t="str">
        <f>データ!DH6</f>
        <v>【76.98】</v>
      </c>
      <c r="M86" s="25" t="s">
        <v>56</v>
      </c>
      <c r="N86" s="25" t="s">
        <v>56</v>
      </c>
      <c r="O86" s="25" t="str">
        <f>データ!EO6</f>
        <v>【-】</v>
      </c>
    </row>
  </sheetData>
  <sheetProtection algorithmName="SHA-512" hashValue="PRT+tip6tS+Ul7GBt7p26Pl7KaZ0APuOvU6Q9xjdN627s6zOargfNSuqptdLc4K4/6Xi2REvvN2MQJ682Ni2cg==" saltValue="/6Eeaj6IENQ9G31A5gwvz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382108</v>
      </c>
      <c r="D6" s="32">
        <f t="shared" si="3"/>
        <v>47</v>
      </c>
      <c r="E6" s="32">
        <f t="shared" si="3"/>
        <v>18</v>
      </c>
      <c r="F6" s="32">
        <f t="shared" si="3"/>
        <v>0</v>
      </c>
      <c r="G6" s="32">
        <f t="shared" si="3"/>
        <v>0</v>
      </c>
      <c r="H6" s="32" t="str">
        <f t="shared" si="3"/>
        <v>愛媛県　伊予市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特定地域生活排水処理</v>
      </c>
      <c r="L6" s="32" t="str">
        <f t="shared" si="3"/>
        <v>K2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6.43</v>
      </c>
      <c r="Q6" s="33">
        <f t="shared" si="3"/>
        <v>100</v>
      </c>
      <c r="R6" s="33">
        <f t="shared" si="3"/>
        <v>3600</v>
      </c>
      <c r="S6" s="33">
        <f t="shared" si="3"/>
        <v>37443</v>
      </c>
      <c r="T6" s="33">
        <f t="shared" si="3"/>
        <v>194.44</v>
      </c>
      <c r="U6" s="33">
        <f t="shared" si="3"/>
        <v>192.57</v>
      </c>
      <c r="V6" s="33">
        <f t="shared" si="3"/>
        <v>2402</v>
      </c>
      <c r="W6" s="33">
        <f t="shared" si="3"/>
        <v>136.83000000000001</v>
      </c>
      <c r="X6" s="33">
        <f t="shared" si="3"/>
        <v>17.55</v>
      </c>
      <c r="Y6" s="34">
        <f>IF(Y7="",NA(),Y7)</f>
        <v>86.24</v>
      </c>
      <c r="Z6" s="34">
        <f t="shared" ref="Z6:AH6" si="4">IF(Z7="",NA(),Z7)</f>
        <v>87.06</v>
      </c>
      <c r="AA6" s="34">
        <f t="shared" si="4"/>
        <v>88.97</v>
      </c>
      <c r="AB6" s="34">
        <f t="shared" si="4"/>
        <v>90.26</v>
      </c>
      <c r="AC6" s="34">
        <f t="shared" si="4"/>
        <v>90.01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505.28</v>
      </c>
      <c r="BG6" s="34">
        <f t="shared" ref="BG6:BO6" si="7">IF(BG7="",NA(),BG7)</f>
        <v>465.38</v>
      </c>
      <c r="BH6" s="34">
        <f t="shared" si="7"/>
        <v>431.48</v>
      </c>
      <c r="BI6" s="34">
        <f t="shared" si="7"/>
        <v>419.59</v>
      </c>
      <c r="BJ6" s="34">
        <f t="shared" si="7"/>
        <v>403.67</v>
      </c>
      <c r="BK6" s="34">
        <f t="shared" si="7"/>
        <v>446.63</v>
      </c>
      <c r="BL6" s="34">
        <f t="shared" si="7"/>
        <v>261.08</v>
      </c>
      <c r="BM6" s="34">
        <f t="shared" si="7"/>
        <v>241.49</v>
      </c>
      <c r="BN6" s="34">
        <f t="shared" si="7"/>
        <v>248.44</v>
      </c>
      <c r="BO6" s="34">
        <f t="shared" si="7"/>
        <v>244.85</v>
      </c>
      <c r="BP6" s="33" t="str">
        <f>IF(BP7="","",IF(BP7="-","【-】","【"&amp;SUBSTITUTE(TEXT(BP7,"#,##0.00"),"-","△")&amp;"】"))</f>
        <v>【329.28】</v>
      </c>
      <c r="BQ6" s="34">
        <f>IF(BQ7="",NA(),BQ7)</f>
        <v>38.89</v>
      </c>
      <c r="BR6" s="34">
        <f t="shared" ref="BR6:BZ6" si="8">IF(BR7="",NA(),BR7)</f>
        <v>40.409999999999997</v>
      </c>
      <c r="BS6" s="34">
        <f t="shared" si="8"/>
        <v>42.72</v>
      </c>
      <c r="BT6" s="34">
        <f t="shared" si="8"/>
        <v>42.99</v>
      </c>
      <c r="BU6" s="34">
        <f t="shared" si="8"/>
        <v>42.64</v>
      </c>
      <c r="BV6" s="34">
        <f t="shared" si="8"/>
        <v>58.53</v>
      </c>
      <c r="BW6" s="34">
        <f t="shared" si="8"/>
        <v>68.61</v>
      </c>
      <c r="BX6" s="34">
        <f t="shared" si="8"/>
        <v>65.7</v>
      </c>
      <c r="BY6" s="34">
        <f t="shared" si="8"/>
        <v>66.73</v>
      </c>
      <c r="BZ6" s="34">
        <f t="shared" si="8"/>
        <v>64.78</v>
      </c>
      <c r="CA6" s="33" t="str">
        <f>IF(CA7="","",IF(CA7="-","【-】","【"&amp;SUBSTITUTE(TEXT(CA7,"#,##0.00"),"-","△")&amp;"】"))</f>
        <v>【60.55】</v>
      </c>
      <c r="CB6" s="34">
        <f>IF(CB7="",NA(),CB7)</f>
        <v>396.32</v>
      </c>
      <c r="CC6" s="34">
        <f t="shared" ref="CC6:CK6" si="9">IF(CC7="",NA(),CC7)</f>
        <v>424.71</v>
      </c>
      <c r="CD6" s="34">
        <f t="shared" si="9"/>
        <v>437.92</v>
      </c>
      <c r="CE6" s="34">
        <f t="shared" si="9"/>
        <v>468.22</v>
      </c>
      <c r="CF6" s="34">
        <f t="shared" si="9"/>
        <v>477.74</v>
      </c>
      <c r="CG6" s="34">
        <f t="shared" si="9"/>
        <v>266.57</v>
      </c>
      <c r="CH6" s="34">
        <f t="shared" si="9"/>
        <v>241.18</v>
      </c>
      <c r="CI6" s="34">
        <f t="shared" si="9"/>
        <v>247.94</v>
      </c>
      <c r="CJ6" s="34">
        <f t="shared" si="9"/>
        <v>241.29</v>
      </c>
      <c r="CK6" s="34">
        <f t="shared" si="9"/>
        <v>250.21</v>
      </c>
      <c r="CL6" s="33" t="str">
        <f>IF(CL7="","",IF(CL7="-","【-】","【"&amp;SUBSTITUTE(TEXT(CL7,"#,##0.00"),"-","△")&amp;"】"))</f>
        <v>【269.12】</v>
      </c>
      <c r="CM6" s="34">
        <f>IF(CM7="",NA(),CM7)</f>
        <v>100</v>
      </c>
      <c r="CN6" s="34">
        <f t="shared" ref="CN6:CV6" si="10">IF(CN7="",NA(),CN7)</f>
        <v>100</v>
      </c>
      <c r="CO6" s="34">
        <f t="shared" si="10"/>
        <v>100</v>
      </c>
      <c r="CP6" s="34">
        <f t="shared" si="10"/>
        <v>100</v>
      </c>
      <c r="CQ6" s="34">
        <f t="shared" si="10"/>
        <v>100</v>
      </c>
      <c r="CR6" s="34">
        <f t="shared" si="10"/>
        <v>58.06</v>
      </c>
      <c r="CS6" s="34">
        <f t="shared" si="10"/>
        <v>53.84</v>
      </c>
      <c r="CT6" s="34">
        <f t="shared" si="10"/>
        <v>60.25</v>
      </c>
      <c r="CU6" s="34">
        <f t="shared" si="10"/>
        <v>61.94</v>
      </c>
      <c r="CV6" s="34">
        <f t="shared" si="10"/>
        <v>61.79</v>
      </c>
      <c r="CW6" s="33" t="str">
        <f>IF(CW7="","",IF(CW7="-","【-】","【"&amp;SUBSTITUTE(TEXT(CW7,"#,##0.00"),"-","△")&amp;"】"))</f>
        <v>【59.35】</v>
      </c>
      <c r="CX6" s="34">
        <f>IF(CX7="",NA(),CX7)</f>
        <v>100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75.790000000000006</v>
      </c>
      <c r="DD6" s="34">
        <f t="shared" si="11"/>
        <v>95.04</v>
      </c>
      <c r="DE6" s="34">
        <f t="shared" si="11"/>
        <v>95.26</v>
      </c>
      <c r="DF6" s="34">
        <f t="shared" si="11"/>
        <v>94.14</v>
      </c>
      <c r="DG6" s="34">
        <f t="shared" si="11"/>
        <v>92.44</v>
      </c>
      <c r="DH6" s="33" t="str">
        <f>IF(DH7="","",IF(DH7="-","【-】","【"&amp;SUBSTITUTE(TEXT(DH7,"#,##0.00"),"-","△")&amp;"】"))</f>
        <v>【76.98】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 x14ac:dyDescent="0.15">
      <c r="A7" s="27"/>
      <c r="B7" s="36">
        <v>2017</v>
      </c>
      <c r="C7" s="36">
        <v>382108</v>
      </c>
      <c r="D7" s="36">
        <v>47</v>
      </c>
      <c r="E7" s="36">
        <v>18</v>
      </c>
      <c r="F7" s="36">
        <v>0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6.43</v>
      </c>
      <c r="Q7" s="37">
        <v>100</v>
      </c>
      <c r="R7" s="37">
        <v>3600</v>
      </c>
      <c r="S7" s="37">
        <v>37443</v>
      </c>
      <c r="T7" s="37">
        <v>194.44</v>
      </c>
      <c r="U7" s="37">
        <v>192.57</v>
      </c>
      <c r="V7" s="37">
        <v>2402</v>
      </c>
      <c r="W7" s="37">
        <v>136.83000000000001</v>
      </c>
      <c r="X7" s="37">
        <v>17.55</v>
      </c>
      <c r="Y7" s="37">
        <v>86.24</v>
      </c>
      <c r="Z7" s="37">
        <v>87.06</v>
      </c>
      <c r="AA7" s="37">
        <v>88.97</v>
      </c>
      <c r="AB7" s="37">
        <v>90.26</v>
      </c>
      <c r="AC7" s="37">
        <v>90.01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505.28</v>
      </c>
      <c r="BG7" s="37">
        <v>465.38</v>
      </c>
      <c r="BH7" s="37">
        <v>431.48</v>
      </c>
      <c r="BI7" s="37">
        <v>419.59</v>
      </c>
      <c r="BJ7" s="37">
        <v>403.67</v>
      </c>
      <c r="BK7" s="37">
        <v>446.63</v>
      </c>
      <c r="BL7" s="37">
        <v>261.08</v>
      </c>
      <c r="BM7" s="37">
        <v>241.49</v>
      </c>
      <c r="BN7" s="37">
        <v>248.44</v>
      </c>
      <c r="BO7" s="37">
        <v>244.85</v>
      </c>
      <c r="BP7" s="37">
        <v>329.28</v>
      </c>
      <c r="BQ7" s="37">
        <v>38.89</v>
      </c>
      <c r="BR7" s="37">
        <v>40.409999999999997</v>
      </c>
      <c r="BS7" s="37">
        <v>42.72</v>
      </c>
      <c r="BT7" s="37">
        <v>42.99</v>
      </c>
      <c r="BU7" s="37">
        <v>42.64</v>
      </c>
      <c r="BV7" s="37">
        <v>58.53</v>
      </c>
      <c r="BW7" s="37">
        <v>68.61</v>
      </c>
      <c r="BX7" s="37">
        <v>65.7</v>
      </c>
      <c r="BY7" s="37">
        <v>66.73</v>
      </c>
      <c r="BZ7" s="37">
        <v>64.78</v>
      </c>
      <c r="CA7" s="37">
        <v>60.55</v>
      </c>
      <c r="CB7" s="37">
        <v>396.32</v>
      </c>
      <c r="CC7" s="37">
        <v>424.71</v>
      </c>
      <c r="CD7" s="37">
        <v>437.92</v>
      </c>
      <c r="CE7" s="37">
        <v>468.22</v>
      </c>
      <c r="CF7" s="37">
        <v>477.74</v>
      </c>
      <c r="CG7" s="37">
        <v>266.57</v>
      </c>
      <c r="CH7" s="37">
        <v>241.18</v>
      </c>
      <c r="CI7" s="37">
        <v>247.94</v>
      </c>
      <c r="CJ7" s="37">
        <v>241.29</v>
      </c>
      <c r="CK7" s="37">
        <v>250.21</v>
      </c>
      <c r="CL7" s="37">
        <v>269.12</v>
      </c>
      <c r="CM7" s="37">
        <v>100</v>
      </c>
      <c r="CN7" s="37">
        <v>100</v>
      </c>
      <c r="CO7" s="37">
        <v>100</v>
      </c>
      <c r="CP7" s="37">
        <v>100</v>
      </c>
      <c r="CQ7" s="37">
        <v>100</v>
      </c>
      <c r="CR7" s="37">
        <v>58.06</v>
      </c>
      <c r="CS7" s="37">
        <v>53.84</v>
      </c>
      <c r="CT7" s="37">
        <v>60.25</v>
      </c>
      <c r="CU7" s="37">
        <v>61.94</v>
      </c>
      <c r="CV7" s="37">
        <v>61.79</v>
      </c>
      <c r="CW7" s="37">
        <v>59.35</v>
      </c>
      <c r="CX7" s="37">
        <v>100</v>
      </c>
      <c r="CY7" s="37">
        <v>100</v>
      </c>
      <c r="CZ7" s="37">
        <v>100</v>
      </c>
      <c r="DA7" s="37">
        <v>100</v>
      </c>
      <c r="DB7" s="37">
        <v>100</v>
      </c>
      <c r="DC7" s="37">
        <v>75.790000000000006</v>
      </c>
      <c r="DD7" s="37">
        <v>95.04</v>
      </c>
      <c r="DE7" s="37">
        <v>95.26</v>
      </c>
      <c r="DF7" s="37">
        <v>94.14</v>
      </c>
      <c r="DG7" s="37">
        <v>92.44</v>
      </c>
      <c r="DH7" s="37">
        <v>76.98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116</v>
      </c>
      <c r="EF7" s="37" t="s">
        <v>116</v>
      </c>
      <c r="EG7" s="37" t="s">
        <v>116</v>
      </c>
      <c r="EH7" s="37" t="s">
        <v>116</v>
      </c>
      <c r="EI7" s="37" t="s">
        <v>116</v>
      </c>
      <c r="EJ7" s="37" t="s">
        <v>116</v>
      </c>
      <c r="EK7" s="37" t="s">
        <v>116</v>
      </c>
      <c r="EL7" s="37" t="s">
        <v>116</v>
      </c>
      <c r="EM7" s="37" t="s">
        <v>116</v>
      </c>
      <c r="EN7" s="37" t="s">
        <v>116</v>
      </c>
      <c r="EO7" s="37" t="s">
        <v>116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2019-02-06T06:32:58Z</cp:lastPrinted>
  <dcterms:created xsi:type="dcterms:W3CDTF">2018-12-03T09:41:10Z</dcterms:created>
  <dcterms:modified xsi:type="dcterms:W3CDTF">2019-02-06T06:33:00Z</dcterms:modified>
  <cp:category/>
</cp:coreProperties>
</file>