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L10" i="4"/>
  <c r="AD10" i="4"/>
  <c r="P10" i="4"/>
  <c r="B10" i="4"/>
  <c r="AT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<sst xmlns="http://schemas.openxmlformats.org/spreadsheetml/2006/main" count="240" uniqueCount="126">
  <si>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</si>
  <si>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</si>
  <si>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</si>
  <si>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</si>
  <si>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</si>
  <si>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</si>
  <si>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</si>
  <si>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</si>
  <si>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</si>
  <si>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</si>
  <si>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</si>
  <si>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</si>
  <si>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</si>
  <si>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</si>
  <si>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</si>
  <si>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</si>
  <si>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</si>
  <si>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</si>
  <si>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</si>
  <si>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</si>
  <si>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</si>
  <si>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</si>
  <si>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</si>
  <si>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</si>
  <si>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</si>
  <si>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</si>
  <si>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</si>
  <si>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</si>
  <si>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</si>
  <si>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</si>
  <si>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</si>
  <si>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</si>
  <si>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</si>
  <si>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</si>
  <si>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</si>
  <si>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</si>
  <si>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</si>
  <si>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</si>
  <si>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</si>
  <si>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</si>
  <si>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</si>
  <si>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</si>
  <si>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</si>
  <si>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</si>
  <si>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</si>
  <si>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</si>
  <si>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</si>
  <si>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</si>
  <si>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</si>
  <si>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</si>
  <si>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</si>
  <si>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</si>
  <si>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</si>
  <si>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</si>
  <si>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</si>
  <si>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</si>
  <si>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</si>
  <si>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</si>
  <si>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</si>
  <si>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</si>
  <si>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</si>
  <si>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</si>
  <si>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</si>
  <si>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</si>
  <si>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</si>
  <si>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</si>
  <si>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</si>
  <si>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</si>
  <si>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</si>
  <si>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</si>
  <si>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</si>
  <si>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</si>
  <si>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</si>
  <si>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</si>
  <si>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</si>
  <si>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</si>
  <si>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</si>
  <si>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</si>
  <si>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</si>
  <si>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</si>
  <si>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</si>
  <si>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</si>
  <si>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</si>
  <si>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</si>
  <si>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</si>
  <si>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</si>
  <si>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</si>
  <si>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</si>
  <si>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</si>
  <si>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</si>
  <si>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</si>
  <si>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</si>
  <si>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</si>
  <si>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</si>
  <si>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</si>
  <si>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</si>
  <si>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</si>
  <si>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</si>
  <si>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</si>
  <si>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</si>
  <si>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</si>
  <si>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</si>
  <si>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</si>
  <si>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</si>
  <si>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</si>
  <si>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</si>
  <si>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</si>
  <si>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</si>
  <si>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</si>
  <si>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</si>
  <si>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</si>
  <si>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</si>
  <si>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</si>
  <si>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</si>
  <si>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</si>
  <si>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</si>
  <si>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</si>
  <si>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</si>
  <si>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</si>
  <si>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</si>
  <si>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</si>
  <si>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</si>
  <si>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</si>
  <si>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ますます高齢化が進行していき、有収水量が減少していくことが予測されるため、料金収入の増加は見込むことができない。このため、使用料の改定を行うとともに、現在実施している複数年契約の施設維持管理をさらにすすめ、光熱水費も含んだ管理委託を行い、公共下水道事業とあわせ見直し、維持管理経費の縮減に努め、経費回収率、施設利用率の向上を図りたい。
　また、今後は、施設の老朽化による改築更新が必要となるため、長期計画に基づき実施しなければならない。</t>
    <rPh sb="1" eb="3">
      <t>コンゴ</t>
    </rPh>
    <rPh sb="7" eb="10">
      <t>コウレイカ</t>
    </rPh>
    <rPh sb="11" eb="13">
      <t>シンコウ</t>
    </rPh>
    <rPh sb="32" eb="34">
      <t>ヨソク</t>
    </rPh>
    <rPh sb="40" eb="42">
      <t>リョウキン</t>
    </rPh>
    <rPh sb="42" eb="44">
      <t>シュウニュウ</t>
    </rPh>
    <rPh sb="45" eb="47">
      <t>ゾウカ</t>
    </rPh>
    <rPh sb="48" eb="50">
      <t>ミコ</t>
    </rPh>
    <rPh sb="64" eb="67">
      <t>シヨウリョウ</t>
    </rPh>
    <rPh sb="68" eb="70">
      <t>カイテイ</t>
    </rPh>
    <rPh sb="71" eb="72">
      <t>オコナ</t>
    </rPh>
    <rPh sb="78" eb="80">
      <t>ゲンザイ</t>
    </rPh>
    <rPh sb="80" eb="82">
      <t>ジッシ</t>
    </rPh>
    <rPh sb="86" eb="88">
      <t>フクスウ</t>
    </rPh>
    <rPh sb="88" eb="89">
      <t>トシ</t>
    </rPh>
    <rPh sb="89" eb="91">
      <t>ケイヤク</t>
    </rPh>
    <rPh sb="92" eb="94">
      <t>シセツ</t>
    </rPh>
    <rPh sb="94" eb="96">
      <t>イジ</t>
    </rPh>
    <rPh sb="96" eb="98">
      <t>カンリ</t>
    </rPh>
    <rPh sb="106" eb="108">
      <t>コウネツ</t>
    </rPh>
    <rPh sb="122" eb="124">
      <t>コウキョウ</t>
    </rPh>
    <rPh sb="124" eb="127">
      <t>ゲスイドウ</t>
    </rPh>
    <rPh sb="127" eb="129">
      <t>ジギョウ</t>
    </rPh>
    <rPh sb="133" eb="135">
      <t>ミナオ</t>
    </rPh>
    <rPh sb="137" eb="139">
      <t>イジ</t>
    </rPh>
    <rPh sb="139" eb="141">
      <t>カンリ</t>
    </rPh>
    <rPh sb="141" eb="143">
      <t>ケイヒ</t>
    </rPh>
    <rPh sb="144" eb="146">
      <t>シュクゲン</t>
    </rPh>
    <rPh sb="147" eb="148">
      <t>ツト</t>
    </rPh>
    <rPh sb="150" eb="152">
      <t>ケイヒ</t>
    </rPh>
    <rPh sb="152" eb="154">
      <t>カイシュウ</t>
    </rPh>
    <rPh sb="154" eb="155">
      <t>リツ</t>
    </rPh>
    <rPh sb="156" eb="158">
      <t>シセツ</t>
    </rPh>
    <rPh sb="158" eb="161">
      <t>リヨウリツ</t>
    </rPh>
    <rPh sb="162" eb="164">
      <t>コウジョウ</t>
    </rPh>
    <rPh sb="165" eb="166">
      <t>ハカ</t>
    </rPh>
    <rPh sb="175" eb="177">
      <t>コンゴ</t>
    </rPh>
    <rPh sb="179" eb="181">
      <t>シセツ</t>
    </rPh>
    <rPh sb="182" eb="185">
      <t>ロウキュウカ</t>
    </rPh>
    <rPh sb="188" eb="190">
      <t>カイチク</t>
    </rPh>
    <rPh sb="190" eb="192">
      <t>コウシン</t>
    </rPh>
    <rPh sb="193" eb="195">
      <t>ヒツヨウ</t>
    </rPh>
    <rPh sb="201" eb="203">
      <t>チョウキ</t>
    </rPh>
    <rPh sb="203" eb="205">
      <t>ケイカク</t>
    </rPh>
    <rPh sb="206" eb="207">
      <t>モト</t>
    </rPh>
    <rPh sb="209" eb="211">
      <t>ジッシ</t>
    </rPh>
    <phoneticPr fontId="7"/>
  </si>
  <si>
    <t xml:space="preserve"> 企業債残高対事業規模比率が類似団体に比べて、大幅に低い優良な状況である。これは、特定環境保全公共下水道事業の整備建設がほぼ完成し、企業債の借入れが発生しないためであり、今後は計画どおりに減少していく。
　水洗化率は、類似団体とほぼ同じ状況である。しかし、経費回収率は、類似団体より低く徐々に低下している。人口減少に加えて、節水型トイレや節水シャワーなど節水の社会構造による水量の低下に起因している。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使用料体系も含めて総合的に比較検討し料金改正を行い、適正化に努める必要がある。
　また、未接続者に接続を促すなど、より一層の水洗化を進め、施設の利用効率を高めるとともに有収水量の増加を図りたい。
　</t>
    <rPh sb="14" eb="16">
      <t>ルイジ</t>
    </rPh>
    <rPh sb="16" eb="18">
      <t>ダンタイ</t>
    </rPh>
    <rPh sb="19" eb="20">
      <t>クラ</t>
    </rPh>
    <rPh sb="23" eb="25">
      <t>オオハバ</t>
    </rPh>
    <rPh sb="26" eb="27">
      <t>ヒク</t>
    </rPh>
    <rPh sb="28" eb="30">
      <t>ユウリョウ</t>
    </rPh>
    <rPh sb="31" eb="33">
      <t>ジョウキョウ</t>
    </rPh>
    <rPh sb="41" eb="43">
      <t>トクテイ</t>
    </rPh>
    <rPh sb="43" eb="45">
      <t>カンキョウ</t>
    </rPh>
    <rPh sb="45" eb="47">
      <t>ホゼン</t>
    </rPh>
    <rPh sb="47" eb="49">
      <t>コウキョウ</t>
    </rPh>
    <rPh sb="52" eb="54">
      <t>ジギョウ</t>
    </rPh>
    <rPh sb="62" eb="64">
      <t>カンセイ</t>
    </rPh>
    <rPh sb="66" eb="68">
      <t>キギョウ</t>
    </rPh>
    <rPh sb="85" eb="87">
      <t>コンゴ</t>
    </rPh>
    <rPh sb="88" eb="90">
      <t>ケイカク</t>
    </rPh>
    <rPh sb="94" eb="96">
      <t>ゲンショウ</t>
    </rPh>
    <rPh sb="135" eb="137">
      <t>ルイジ</t>
    </rPh>
    <rPh sb="137" eb="139">
      <t>ダンタイ</t>
    </rPh>
    <rPh sb="141" eb="142">
      <t>ヒク</t>
    </rPh>
    <rPh sb="143" eb="145">
      <t>ジョジョ</t>
    </rPh>
    <rPh sb="146" eb="148">
      <t>テイカ</t>
    </rPh>
    <rPh sb="187" eb="189">
      <t>スイリョウ</t>
    </rPh>
    <rPh sb="190" eb="192">
      <t>テイカ</t>
    </rPh>
    <rPh sb="193" eb="195">
      <t>キイン</t>
    </rPh>
    <rPh sb="203" eb="205">
      <t>ジギョウ</t>
    </rPh>
    <rPh sb="356" eb="359">
      <t>ミセツゾク</t>
    </rPh>
    <rPh sb="359" eb="360">
      <t>シャ</t>
    </rPh>
    <rPh sb="361" eb="363">
      <t>セツゾク</t>
    </rPh>
    <rPh sb="364" eb="365">
      <t>ウナガ</t>
    </rPh>
    <rPh sb="371" eb="373">
      <t>イッソウ</t>
    </rPh>
    <rPh sb="374" eb="377">
      <t>スイセンカ</t>
    </rPh>
    <rPh sb="378" eb="379">
      <t>スス</t>
    </rPh>
    <rPh sb="404" eb="405">
      <t>ハカ</t>
    </rPh>
    <phoneticPr fontId="7"/>
  </si>
  <si>
    <t>　汚水管渠については、現時点で早期に対策する必要はないと思われる。
　下水浄化センターにおいては、平成１１年の供用開始から約１８年が経過し、機械設備や電気設備の更新や修繕を実施し運用している状況である。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1" eb="14">
      <t>ゲンジテン</t>
    </rPh>
    <rPh sb="15" eb="17">
      <t>ソウキ</t>
    </rPh>
    <rPh sb="18" eb="20">
      <t>タイサク</t>
    </rPh>
    <rPh sb="28" eb="29">
      <t>オモ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</si>
</sst>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154944"/>
        <c:axId val="1213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21154944"/>
        <c:axId val="121329152"/>
      </c:lineChart>
      <c:dateAx>
        <c:axId val="121154944"/>
        <c:scaling>
          <c:orientation val="minMax"/>
        </c:scaling>
        <c:delete val="1"/>
        <c:axPos val="b"/>
        <c:numFmt formatCode="ge" sourceLinked="1"/>
        <c:majorTickMark val="none"/>
        <c:minorTickMark val="none"/>
        <c:tickLblPos val="none"/>
        <c:crossAx val="121329152"/>
        <c:crosses val="autoZero"/>
        <c:auto val="1"/>
        <c:lblOffset val="100"/>
        <c:baseTimeUnit val="years"/>
      </c:dateAx>
      <c:valAx>
        <c:axId val="1213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57.17</c:v>
                </c:pt>
                <c:pt idx="1">
                  <c:v>55.35</c:v>
                </c:pt>
                <c:pt idx="2">
                  <c:v>54.34</c:v>
                </c:pt>
                <c:pt idx="3">
                  <c:v>53.74</c:v>
                </c:pt>
                <c:pt idx="4">
                  <c:v>53.33</c:v>
                </c:pt>
              </c:numCache>
            </c:numRef>
          </c:val>
        </c:ser>
        <c:dLbls>
          <c:showLegendKey val="0"/>
          <c:showVal val="0"/>
          <c:showCatName val="0"/>
          <c:showSerName val="0"/>
          <c:showPercent val="0"/>
          <c:showBubbleSize val="0"/>
        </c:dLbls>
        <c:gapWidth val="150"/>
        <c:axId val="124895232"/>
        <c:axId val="1248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24895232"/>
        <c:axId val="124897152"/>
      </c:lineChart>
      <c:dateAx>
        <c:axId val="124895232"/>
        <c:scaling>
          <c:orientation val="minMax"/>
        </c:scaling>
        <c:delete val="1"/>
        <c:axPos val="b"/>
        <c:numFmt formatCode="ge" sourceLinked="1"/>
        <c:majorTickMark val="none"/>
        <c:minorTickMark val="none"/>
        <c:tickLblPos val="none"/>
        <c:crossAx val="124897152"/>
        <c:crosses val="autoZero"/>
        <c:auto val="1"/>
        <c:lblOffset val="100"/>
        <c:baseTimeUnit val="years"/>
      </c:dateAx>
      <c:valAx>
        <c:axId val="1248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81.56</c:v>
                </c:pt>
                <c:pt idx="1">
                  <c:v>81.67</c:v>
                </c:pt>
                <c:pt idx="2">
                  <c:v>83.32</c:v>
                </c:pt>
                <c:pt idx="3">
                  <c:v>83.04</c:v>
                </c:pt>
                <c:pt idx="4">
                  <c:v>85.29</c:v>
                </c:pt>
              </c:numCache>
            </c:numRef>
          </c:val>
        </c:ser>
        <c:dLbls>
          <c:showLegendKey val="0"/>
          <c:showVal val="0"/>
          <c:showCatName val="0"/>
          <c:showSerName val="0"/>
          <c:showPercent val="0"/>
          <c:showBubbleSize val="0"/>
        </c:dLbls>
        <c:gapWidth val="150"/>
        <c:axId val="124744064"/>
        <c:axId val="1247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24744064"/>
        <c:axId val="124745600"/>
      </c:lineChart>
      <c:dateAx>
        <c:axId val="124744064"/>
        <c:scaling>
          <c:orientation val="minMax"/>
        </c:scaling>
        <c:delete val="1"/>
        <c:axPos val="b"/>
        <c:numFmt formatCode="ge" sourceLinked="1"/>
        <c:majorTickMark val="none"/>
        <c:minorTickMark val="none"/>
        <c:tickLblPos val="none"/>
        <c:crossAx val="124745600"/>
        <c:crosses val="autoZero"/>
        <c:auto val="1"/>
        <c:lblOffset val="100"/>
        <c:baseTimeUnit val="years"/>
      </c:dateAx>
      <c:valAx>
        <c:axId val="1247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64.63</c:v>
                </c:pt>
                <c:pt idx="1">
                  <c:v>62.93</c:v>
                </c:pt>
                <c:pt idx="2">
                  <c:v>62.72</c:v>
                </c:pt>
                <c:pt idx="3">
                  <c:v>62.27</c:v>
                </c:pt>
                <c:pt idx="4">
                  <c:v>61.31</c:v>
                </c:pt>
              </c:numCache>
            </c:numRef>
          </c:val>
        </c:ser>
        <c:dLbls>
          <c:showLegendKey val="0"/>
          <c:showVal val="0"/>
          <c:showCatName val="0"/>
          <c:showSerName val="0"/>
          <c:showPercent val="0"/>
          <c:showBubbleSize val="0"/>
        </c:dLbls>
        <c:gapWidth val="150"/>
        <c:axId val="121367552"/>
        <c:axId val="1241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67552"/>
        <c:axId val="124126336"/>
      </c:lineChart>
      <c:dateAx>
        <c:axId val="121367552"/>
        <c:scaling>
          <c:orientation val="minMax"/>
        </c:scaling>
        <c:delete val="1"/>
        <c:axPos val="b"/>
        <c:numFmt formatCode="ge" sourceLinked="1"/>
        <c:majorTickMark val="none"/>
        <c:minorTickMark val="none"/>
        <c:tickLblPos val="none"/>
        <c:crossAx val="124126336"/>
        <c:crosses val="autoZero"/>
        <c:auto val="1"/>
        <c:lblOffset val="100"/>
        <c:baseTimeUnit val="years"/>
      </c:dateAx>
      <c:valAx>
        <c:axId val="124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64736"/>
        <c:axId val="1241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64736"/>
        <c:axId val="124175104"/>
      </c:lineChart>
      <c:dateAx>
        <c:axId val="124164736"/>
        <c:scaling>
          <c:orientation val="minMax"/>
        </c:scaling>
        <c:delete val="1"/>
        <c:axPos val="b"/>
        <c:numFmt formatCode="ge" sourceLinked="1"/>
        <c:majorTickMark val="none"/>
        <c:minorTickMark val="none"/>
        <c:tickLblPos val="none"/>
        <c:crossAx val="124175104"/>
        <c:crosses val="autoZero"/>
        <c:auto val="1"/>
        <c:lblOffset val="100"/>
        <c:baseTimeUnit val="years"/>
      </c:dateAx>
      <c:valAx>
        <c:axId val="1241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84832"/>
        <c:axId val="1242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84832"/>
        <c:axId val="124211584"/>
      </c:lineChart>
      <c:dateAx>
        <c:axId val="124184832"/>
        <c:scaling>
          <c:orientation val="minMax"/>
        </c:scaling>
        <c:delete val="1"/>
        <c:axPos val="b"/>
        <c:numFmt formatCode="ge" sourceLinked="1"/>
        <c:majorTickMark val="none"/>
        <c:minorTickMark val="none"/>
        <c:tickLblPos val="none"/>
        <c:crossAx val="124211584"/>
        <c:crosses val="autoZero"/>
        <c:auto val="1"/>
        <c:lblOffset val="100"/>
        <c:baseTimeUnit val="years"/>
      </c:dateAx>
      <c:valAx>
        <c:axId val="1242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248064"/>
        <c:axId val="124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248064"/>
        <c:axId val="124249984"/>
      </c:lineChart>
      <c:dateAx>
        <c:axId val="124248064"/>
        <c:scaling>
          <c:orientation val="minMax"/>
        </c:scaling>
        <c:delete val="1"/>
        <c:axPos val="b"/>
        <c:numFmt formatCode="ge" sourceLinked="1"/>
        <c:majorTickMark val="none"/>
        <c:minorTickMark val="none"/>
        <c:tickLblPos val="none"/>
        <c:crossAx val="124249984"/>
        <c:crosses val="autoZero"/>
        <c:auto val="1"/>
        <c:lblOffset val="100"/>
        <c:baseTimeUnit val="years"/>
      </c:dateAx>
      <c:valAx>
        <c:axId val="124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411904"/>
        <c:axId val="1244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11904"/>
        <c:axId val="124413824"/>
      </c:lineChart>
      <c:dateAx>
        <c:axId val="124411904"/>
        <c:scaling>
          <c:orientation val="minMax"/>
        </c:scaling>
        <c:delete val="1"/>
        <c:axPos val="b"/>
        <c:numFmt formatCode="ge" sourceLinked="1"/>
        <c:majorTickMark val="none"/>
        <c:minorTickMark val="none"/>
        <c:tickLblPos val="none"/>
        <c:crossAx val="124413824"/>
        <c:crosses val="autoZero"/>
        <c:auto val="1"/>
        <c:lblOffset val="100"/>
        <c:baseTimeUnit val="years"/>
      </c:dateAx>
      <c:valAx>
        <c:axId val="124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216.66</c:v>
                </c:pt>
                <c:pt idx="1">
                  <c:v>230.77</c:v>
                </c:pt>
                <c:pt idx="2">
                  <c:v>232.69</c:v>
                </c:pt>
                <c:pt idx="3">
                  <c:v>246.56</c:v>
                </c:pt>
                <c:pt idx="4">
                  <c:v>264.36</c:v>
                </c:pt>
              </c:numCache>
            </c:numRef>
          </c:val>
        </c:ser>
        <c:dLbls>
          <c:showLegendKey val="0"/>
          <c:showVal val="0"/>
          <c:showCatName val="0"/>
          <c:showSerName val="0"/>
          <c:showPercent val="0"/>
          <c:showBubbleSize val="0"/>
        </c:dLbls>
        <c:gapWidth val="150"/>
        <c:axId val="124452224"/>
        <c:axId val="1245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24452224"/>
        <c:axId val="124519936"/>
      </c:lineChart>
      <c:dateAx>
        <c:axId val="124452224"/>
        <c:scaling>
          <c:orientation val="minMax"/>
        </c:scaling>
        <c:delete val="1"/>
        <c:axPos val="b"/>
        <c:numFmt formatCode="ge" sourceLinked="1"/>
        <c:majorTickMark val="none"/>
        <c:minorTickMark val="none"/>
        <c:tickLblPos val="none"/>
        <c:crossAx val="124519936"/>
        <c:crosses val="autoZero"/>
        <c:auto val="1"/>
        <c:lblOffset val="100"/>
        <c:baseTimeUnit val="years"/>
      </c:dateAx>
      <c:valAx>
        <c:axId val="1245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38.36</c:v>
                </c:pt>
                <c:pt idx="1">
                  <c:v>38.44</c:v>
                </c:pt>
                <c:pt idx="2">
                  <c:v>36.86</c:v>
                </c:pt>
                <c:pt idx="3">
                  <c:v>36.67</c:v>
                </c:pt>
                <c:pt idx="4">
                  <c:v>35.200000000000003</c:v>
                </c:pt>
              </c:numCache>
            </c:numRef>
          </c:val>
        </c:ser>
        <c:dLbls>
          <c:showLegendKey val="0"/>
          <c:showVal val="0"/>
          <c:showCatName val="0"/>
          <c:showSerName val="0"/>
          <c:showPercent val="0"/>
          <c:showBubbleSize val="0"/>
        </c:dLbls>
        <c:gapWidth val="150"/>
        <c:axId val="124541952"/>
        <c:axId val="1245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24541952"/>
        <c:axId val="124564608"/>
      </c:lineChart>
      <c:dateAx>
        <c:axId val="124541952"/>
        <c:scaling>
          <c:orientation val="minMax"/>
        </c:scaling>
        <c:delete val="1"/>
        <c:axPos val="b"/>
        <c:numFmt formatCode="ge" sourceLinked="1"/>
        <c:majorTickMark val="none"/>
        <c:minorTickMark val="none"/>
        <c:tickLblPos val="none"/>
        <c:crossAx val="124564608"/>
        <c:crosses val="autoZero"/>
        <c:auto val="1"/>
        <c:lblOffset val="100"/>
        <c:baseTimeUnit val="years"/>
      </c:dateAx>
      <c:valAx>
        <c:axId val="1245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376.39</c:v>
                </c:pt>
                <c:pt idx="1">
                  <c:v>367.49</c:v>
                </c:pt>
                <c:pt idx="2">
                  <c:v>391.09</c:v>
                </c:pt>
                <c:pt idx="3">
                  <c:v>390.78</c:v>
                </c:pt>
                <c:pt idx="4">
                  <c:v>398.74</c:v>
                </c:pt>
              </c:numCache>
            </c:numRef>
          </c:val>
        </c:ser>
        <c:dLbls>
          <c:showLegendKey val="0"/>
          <c:showVal val="0"/>
          <c:showCatName val="0"/>
          <c:showSerName val="0"/>
          <c:showPercent val="0"/>
          <c:showBubbleSize val="0"/>
        </c:dLbls>
        <c:gapWidth val="150"/>
        <c:axId val="124862848"/>
        <c:axId val="1248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24862848"/>
        <c:axId val="124864768"/>
      </c:lineChart>
      <c:dateAx>
        <c:axId val="124862848"/>
        <c:scaling>
          <c:orientation val="minMax"/>
        </c:scaling>
        <c:delete val="1"/>
        <c:axPos val="b"/>
        <c:numFmt formatCode="ge" sourceLinked="1"/>
        <c:majorTickMark val="none"/>
        <c:minorTickMark val="none"/>
        <c:tickLblPos val="none"/>
        <c:crossAx val="124864768"/>
        <c:crosses val="autoZero"/>
        <c:auto val="1"/>
        <c:lblOffset val="100"/>
        <c:baseTimeUnit val="years"/>
      </c:dateAx>
      <c:valAx>
        <c:axId val="1248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8"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37859</v>
      </c>
      <c r="AM8" s="50"/>
      <c r="AN8" s="50"/>
      <c r="AO8" s="50"/>
      <c r="AP8" s="50"/>
      <c r="AQ8" s="50"/>
      <c r="AR8" s="50"/>
      <c r="AS8" s="50"/>
      <c r="AT8" s="45">
        <f>データ!T6</f>
        <v>194.44</v>
      </c>
      <c r="AU8" s="45"/>
      <c r="AV8" s="45"/>
      <c r="AW8" s="45"/>
      <c r="AX8" s="45"/>
      <c r="AY8" s="45"/>
      <c r="AZ8" s="45"/>
      <c r="BA8" s="45"/>
      <c r="BB8" s="45">
        <f>データ!U6</f>
        <v>194.71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2.93</v>
      </c>
      <c r="Q10" s="45"/>
      <c r="R10" s="45"/>
      <c r="S10" s="45"/>
      <c r="T10" s="45"/>
      <c r="U10" s="45"/>
      <c r="V10" s="45"/>
      <c r="W10" s="45">
        <f>データ!Q6</f>
        <v>94.01</v>
      </c>
      <c r="X10" s="45"/>
      <c r="Y10" s="45"/>
      <c r="Z10" s="45"/>
      <c r="AA10" s="45"/>
      <c r="AB10" s="45"/>
      <c r="AC10" s="45"/>
      <c r="AD10" s="50">
        <f>データ!R6</f>
        <v>2520</v>
      </c>
      <c r="AE10" s="50"/>
      <c r="AF10" s="50"/>
      <c r="AG10" s="50"/>
      <c r="AH10" s="50"/>
      <c r="AI10" s="50"/>
      <c r="AJ10" s="50"/>
      <c r="AK10" s="2"/>
      <c r="AL10" s="50">
        <f>データ!V6</f>
        <v>1108</v>
      </c>
      <c r="AM10" s="50"/>
      <c r="AN10" s="50"/>
      <c r="AO10" s="50"/>
      <c r="AP10" s="50"/>
      <c r="AQ10" s="50"/>
      <c r="AR10" s="50"/>
      <c r="AS10" s="50"/>
      <c r="AT10" s="45">
        <f>データ!W6</f>
        <v>0.55000000000000004</v>
      </c>
      <c r="AU10" s="45"/>
      <c r="AV10" s="45"/>
      <c r="AW10" s="45"/>
      <c r="AX10" s="45"/>
      <c r="AY10" s="45"/>
      <c r="AZ10" s="45"/>
      <c r="BA10" s="45"/>
      <c r="BB10" s="45">
        <f>データ!X6</f>
        <v>2014.55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4</v>
      </c>
      <c r="G6" s="33">
        <f t="shared" si="3"/>
        <v>0</v>
      </c>
      <c r="H6" s="33" t="str">
        <f t="shared" si="3"/>
        <v>愛媛県　伊予市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2.93</v>
      </c>
      <c r="Q6" s="34">
        <f t="shared" si="3"/>
        <v>94.01</v>
      </c>
      <c r="R6" s="34">
        <f t="shared" si="3"/>
        <v>2520</v>
      </c>
      <c r="S6" s="34">
        <f t="shared" si="3"/>
        <v>37859</v>
      </c>
      <c r="T6" s="34">
        <f t="shared" si="3"/>
        <v>194.44</v>
      </c>
      <c r="U6" s="34">
        <f t="shared" si="3"/>
        <v>194.71</v>
      </c>
      <c r="V6" s="34">
        <f t="shared" si="3"/>
        <v>1108</v>
      </c>
      <c r="W6" s="34">
        <f t="shared" si="3"/>
        <v>0.55000000000000004</v>
      </c>
      <c r="X6" s="34">
        <f t="shared" si="3"/>
        <v>2014.55</v>
      </c>
      <c r="Y6" s="35">
        <f>IF(Y7="",NA(),Y7)</f>
        <v>64.63</v>
      </c>
      <c r="Z6" s="35">
        <f t="shared" ref="Z6:AH6" si="4">IF(Z7="",NA(),Z7)</f>
        <v>62.93</v>
      </c>
      <c r="AA6" s="35">
        <f t="shared" si="4"/>
        <v>62.72</v>
      </c>
      <c r="AB6" s="35">
        <f t="shared" si="4"/>
        <v>62.27</v>
      </c>
      <c r="AC6" s="35">
        <f t="shared" si="4"/>
        <v>61.31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216.66</v>
      </c>
      <c r="BG6" s="35">
        <f t="shared" ref="BG6:BO6" si="7">IF(BG7="",NA(),BG7)</f>
        <v>230.77</v>
      </c>
      <c r="BH6" s="35">
        <f t="shared" si="7"/>
        <v>232.69</v>
      </c>
      <c r="BI6" s="35">
        <f t="shared" si="7"/>
        <v>246.56</v>
      </c>
      <c r="BJ6" s="35">
        <f t="shared" si="7"/>
        <v>264.36</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38.36</v>
      </c>
      <c r="BR6" s="35">
        <f t="shared" ref="BR6:BZ6" si="8">IF(BR7="",NA(),BR7)</f>
        <v>38.44</v>
      </c>
      <c r="BS6" s="35">
        <f t="shared" si="8"/>
        <v>36.86</v>
      </c>
      <c r="BT6" s="35">
        <f t="shared" si="8"/>
        <v>36.67</v>
      </c>
      <c r="BU6" s="35">
        <f t="shared" si="8"/>
        <v>35.200000000000003</v>
      </c>
      <c r="BV6" s="35">
        <f t="shared" si="8"/>
        <v>51.73</v>
      </c>
      <c r="BW6" s="35">
        <f t="shared" si="8"/>
        <v>53.01</v>
      </c>
      <c r="BX6" s="35">
        <f t="shared" si="8"/>
        <v>66.56</v>
      </c>
      <c r="BY6" s="35">
        <f t="shared" si="8"/>
        <v>66.22</v>
      </c>
      <c r="BZ6" s="35">
        <f t="shared" si="8"/>
        <v>69.87</v>
      </c>
      <c r="CA6" s="34" t="str">
        <f>IF(CA7="","",IF(CA7="-","【-】","【"&amp;SUBSTITUTE(TEXT(CA7,"#,##0.00"),"-","△")&amp;"】"))</f>
        <v>【69.80】</v>
      </c>
      <c r="CB6" s="35">
        <f>IF(CB7="",NA(),CB7)</f>
        <v>376.39</v>
      </c>
      <c r="CC6" s="35">
        <f t="shared" ref="CC6:CK6" si="9">IF(CC7="",NA(),CC7)</f>
        <v>367.49</v>
      </c>
      <c r="CD6" s="35">
        <f t="shared" si="9"/>
        <v>391.09</v>
      </c>
      <c r="CE6" s="35">
        <f t="shared" si="9"/>
        <v>390.78</v>
      </c>
      <c r="CF6" s="35">
        <f t="shared" si="9"/>
        <v>398.74</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57.17</v>
      </c>
      <c r="CN6" s="35">
        <f t="shared" ref="CN6:CV6" si="10">IF(CN7="",NA(),CN7)</f>
        <v>55.35</v>
      </c>
      <c r="CO6" s="35">
        <f t="shared" si="10"/>
        <v>54.34</v>
      </c>
      <c r="CP6" s="35">
        <f t="shared" si="10"/>
        <v>53.74</v>
      </c>
      <c r="CQ6" s="35">
        <f t="shared" si="10"/>
        <v>53.33</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81.56</v>
      </c>
      <c r="CY6" s="35">
        <f t="shared" ref="CY6:DG6" si="11">IF(CY7="",NA(),CY7)</f>
        <v>81.67</v>
      </c>
      <c r="CZ6" s="35">
        <f t="shared" si="11"/>
        <v>83.32</v>
      </c>
      <c r="DA6" s="35">
        <f t="shared" si="11"/>
        <v>83.04</v>
      </c>
      <c r="DB6" s="35">
        <f t="shared" si="11"/>
        <v>85.29</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382108</v>
      </c>
      <c r="D7" s="37">
        <v>47</v>
      </c>
      <c r="E7" s="37">
        <v>17</v>
      </c>
      <c r="F7" s="37">
        <v>4</v>
      </c>
      <c r="G7" s="37">
        <v>0</v>
      </c>
      <c r="H7" s="37" t="s">
        <v>110</v>
      </c>
      <c r="I7" s="37" t="s">
        <v>111</v>
      </c>
      <c r="J7" s="37" t="s">
        <v>112</v>
      </c>
      <c r="K7" s="37" t="s">
        <v>113</v>
      </c>
      <c r="L7" s="37" t="s">
        <v>114</v>
      </c>
      <c r="M7" s="37"/>
      <c r="N7" s="38" t="s">
        <v>115</v>
      </c>
      <c r="O7" s="38" t="s">
        <v>116</v>
      </c>
      <c r="P7" s="38">
        <v>2.93</v>
      </c>
      <c r="Q7" s="38">
        <v>94.01</v>
      </c>
      <c r="R7" s="38">
        <v>2520</v>
      </c>
      <c r="S7" s="38">
        <v>37859</v>
      </c>
      <c r="T7" s="38">
        <v>194.44</v>
      </c>
      <c r="U7" s="38">
        <v>194.71</v>
      </c>
      <c r="V7" s="38">
        <v>1108</v>
      </c>
      <c r="W7" s="38">
        <v>0.55000000000000004</v>
      </c>
      <c r="X7" s="38">
        <v>2014.55</v>
      </c>
      <c r="Y7" s="38">
        <v>64.63</v>
      </c>
      <c r="Z7" s="38">
        <v>62.93</v>
      </c>
      <c r="AA7" s="38">
        <v>62.72</v>
      </c>
      <c r="AB7" s="38">
        <v>62.27</v>
      </c>
      <c r="AC7" s="38">
        <v>61.31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216.66</v>
      </c>
      <c r="BG7" s="38">
        <v>230.77</v>
      </c>
      <c r="BH7" s="38">
        <v>232.69</v>
      </c>
      <c r="BI7" s="38">
        <v>246.56</v>
      </c>
      <c r="BJ7" s="38">
        <v>264.36</v>
      </c>
      <c r="BK7" s="38">
        <v>1716.82</v>
      </c>
      <c r="BL7" s="38">
        <v>1554.05</v>
      </c>
      <c r="BM7" s="38">
        <v>1436</v>
      </c>
      <c r="BN7" s="38">
        <v>1434.89</v>
      </c>
      <c r="BO7" s="38">
        <v>1298.9100000000001</v>
      </c>
      <c r="BP7" s="38">
        <v>1348.09</v>
      </c>
      <c r="BQ7" s="38">
        <v>38.36</v>
      </c>
      <c r="BR7" s="38">
        <v>38.44</v>
      </c>
      <c r="BS7" s="38">
        <v>36.86</v>
      </c>
      <c r="BT7" s="38">
        <v>36.67</v>
      </c>
      <c r="BU7" s="38">
        <v>35.200000000000003</v>
      </c>
      <c r="BV7" s="38">
        <v>51.73</v>
      </c>
      <c r="BW7" s="38">
        <v>53.01</v>
      </c>
      <c r="BX7" s="38">
        <v>66.56</v>
      </c>
      <c r="BY7" s="38">
        <v>66.22</v>
      </c>
      <c r="BZ7" s="38">
        <v>69.87</v>
      </c>
      <c r="CA7" s="38">
        <v>69.8</v>
      </c>
      <c r="CB7" s="38">
        <v>376.39</v>
      </c>
      <c r="CC7" s="38">
        <v>367.49</v>
      </c>
      <c r="CD7" s="38">
        <v>391.09</v>
      </c>
      <c r="CE7" s="38">
        <v>390.78</v>
      </c>
      <c r="CF7" s="38">
        <v>398.74</v>
      </c>
      <c r="CG7" s="38">
        <v>310.47000000000003</v>
      </c>
      <c r="CH7" s="38">
        <v>299.39</v>
      </c>
      <c r="CI7" s="38">
        <v>244.29</v>
      </c>
      <c r="CJ7" s="38">
        <v>246.72</v>
      </c>
      <c r="CK7" s="38">
        <v>234.96</v>
      </c>
      <c r="CL7" s="38">
        <v>232.54</v>
      </c>
      <c r="CM7" s="38">
        <v>57.17</v>
      </c>
      <c r="CN7" s="38">
        <v>55.35</v>
      </c>
      <c r="CO7" s="38">
        <v>54.34</v>
      </c>
      <c r="CP7" s="38">
        <v>53.74</v>
      </c>
      <c r="CQ7" s="38">
        <v>53.33</v>
      </c>
      <c r="CR7" s="38">
        <v>36.67</v>
      </c>
      <c r="CS7" s="38">
        <v>36.200000000000003</v>
      </c>
      <c r="CT7" s="38">
        <v>43.58</v>
      </c>
      <c r="CU7" s="38">
        <v>41.35</v>
      </c>
      <c r="CV7" s="38">
        <v>42.9</v>
      </c>
      <c r="CW7" s="38">
        <v>42.17</v>
      </c>
      <c r="CX7" s="38">
        <v>81.56</v>
      </c>
      <c r="CY7" s="38">
        <v>81.67</v>
      </c>
      <c r="CZ7" s="38">
        <v>83.32</v>
      </c>
      <c r="DA7" s="38">
        <v>83.04</v>
      </c>
      <c r="DB7" s="38">
        <v>85.29</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2018-03-01T23:37:03Z</cp:lastPrinted>
  <dcterms:created xsi:type="dcterms:W3CDTF">2017-12-25T02:22:26Z</dcterms:created>
  <dcterms:modified xsi:type="dcterms:W3CDTF">2018-03-01T23:37:05Z</dcterms:modified>
  <cp:category/>
</cp:coreProperties>
</file>