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T10" i="4"/>
  <c r="W10" i="4"/>
  <c r="I10" i="4"/>
  <c r="BB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<sst xmlns="http://schemas.openxmlformats.org/spreadsheetml/2006/main" count="251" uniqueCount="126">
  <si>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</si>
  <si>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</si>
  <si>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</si>
  <si>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</si>
  <si>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</si>
  <si>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</si>
  <si>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</si>
  <si>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</si>
  <si>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</si>
  <si>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</si>
  <si>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</si>
  <si>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</si>
  <si>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</si>
  <si>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</si>
  <si>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</si>
  <si>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</si>
  <si>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</si>
  <si>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</si>
  <si>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</si>
  <si>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</si>
  <si>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</si>
  <si>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</si>
  <si>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</si>
  <si>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</si>
  <si>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</si>
  <si>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</si>
  <si>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</si>
  <si>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</si>
  <si>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</si>
  <si>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</si>
  <si>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</si>
  <si>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</si>
  <si>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</si>
  <si>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</si>
  <si>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</si>
  <si>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</si>
  <si>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</si>
  <si>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</si>
  <si>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</si>
  <si>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</si>
  <si>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</si>
  <si>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</si>
  <si>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</si>
  <si>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</si>
  <si>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</si>
  <si>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</si>
  <si>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</si>
  <si>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</si>
  <si>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</si>
  <si>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</si>
  <si>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</si>
  <si>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</si>
  <si>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</si>
  <si>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</si>
  <si>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</si>
  <si>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</si>
  <si>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</si>
  <si>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</si>
  <si>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</si>
  <si>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</si>
  <si>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</si>
  <si>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</si>
  <si>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</si>
  <si>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</si>
  <si>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</si>
  <si>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</si>
  <si>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</si>
  <si>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</si>
  <si>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</si>
  <si>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</si>
  <si>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</si>
  <si>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</si>
  <si>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</si>
  <si>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</si>
  <si>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</si>
  <si>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</si>
  <si>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</si>
  <si>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</si>
  <si>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</si>
  <si>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</si>
  <si>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</si>
  <si>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</si>
  <si>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</si>
  <si>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</si>
  <si>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</si>
  <si>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</si>
  <si>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</si>
  <si>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</si>
  <si>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</si>
  <si>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</si>
  <si>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</si>
  <si>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</si>
  <si>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</si>
  <si>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</si>
  <si>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</si>
  <si>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</si>
  <si>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</si>
  <si>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</si>
  <si>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</si>
  <si>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</si>
  <si>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</si>
  <si>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</si>
  <si>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</si>
  <si>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</si>
  <si>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</si>
  <si>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</si>
  <si>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</si>
  <si>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</si>
  <si>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</si>
  <si>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</si>
  <si>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愛媛県　伊予市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</si>
  <si>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</si>
  <si>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</si>
  <si>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</si>
  <si>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</si>
  <si>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</si>
  <si>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</si>
  <si>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</si>
  <si>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</si>
  <si>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</si>
  <si>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</si>
  <si>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</si>
  <si>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</si>
  <si>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現状では適切な水準の料金収入とはいえないが、平成２８年度末で整備事業が終了したため、企業債の借入は発生しないので、経営は徐々に良好な方向に向かっていくと思われる。しかし、使用料の認定方法が使用者の世帯人数によるため、少子高齢化に伴う人口減少により料金収入の減少が発生する。維持管理の経費縮減を図り、総合的に検討し、適正化に努めていく必要がある。</t>
    <rPh sb="1" eb="3">
      <t>ゲンジョウ</t>
    </rPh>
    <rPh sb="5" eb="7">
      <t>テキセツ</t>
    </rPh>
    <rPh sb="8" eb="10">
      <t>スイジュン</t>
    </rPh>
    <rPh sb="11" eb="13">
      <t>リョウキン</t>
    </rPh>
    <rPh sb="13" eb="15">
      <t>シュウニュウ</t>
    </rPh>
    <rPh sb="23" eb="25">
      <t>ヘイセイ</t>
    </rPh>
    <rPh sb="27" eb="29">
      <t>ネンド</t>
    </rPh>
    <rPh sb="29" eb="30">
      <t>マツ</t>
    </rPh>
    <rPh sb="31" eb="33">
      <t>セイビ</t>
    </rPh>
    <rPh sb="33" eb="35">
      <t>ジギョウ</t>
    </rPh>
    <rPh sb="36" eb="38">
      <t>シュウリョウ</t>
    </rPh>
    <rPh sb="43" eb="45">
      <t>キギョウ</t>
    </rPh>
    <rPh sb="45" eb="46">
      <t>サイ</t>
    </rPh>
    <rPh sb="47" eb="49">
      <t>カリイレ</t>
    </rPh>
    <rPh sb="50" eb="52">
      <t>ハッセイ</t>
    </rPh>
    <rPh sb="58" eb="60">
      <t>ケイエイ</t>
    </rPh>
    <rPh sb="61" eb="63">
      <t>ジョジョ</t>
    </rPh>
    <rPh sb="64" eb="66">
      <t>リョウコウ</t>
    </rPh>
    <rPh sb="67" eb="69">
      <t>ホウコウ</t>
    </rPh>
    <rPh sb="70" eb="71">
      <t>ム</t>
    </rPh>
    <rPh sb="77" eb="78">
      <t>オモ</t>
    </rPh>
    <rPh sb="86" eb="88">
      <t>シヨウ</t>
    </rPh>
    <rPh sb="88" eb="89">
      <t>リョウ</t>
    </rPh>
    <rPh sb="90" eb="92">
      <t>ニンテイ</t>
    </rPh>
    <rPh sb="92" eb="94">
      <t>ホウホウ</t>
    </rPh>
    <rPh sb="95" eb="98">
      <t>シヨウシャ</t>
    </rPh>
    <rPh sb="99" eb="101">
      <t>セタイ</t>
    </rPh>
    <rPh sb="101" eb="103">
      <t>ニンズウ</t>
    </rPh>
    <rPh sb="109" eb="111">
      <t>ショウシ</t>
    </rPh>
    <rPh sb="111" eb="114">
      <t>コウレイカ</t>
    </rPh>
    <rPh sb="115" eb="116">
      <t>トモナ</t>
    </rPh>
    <rPh sb="117" eb="119">
      <t>ジンコウ</t>
    </rPh>
    <rPh sb="119" eb="121">
      <t>ゲンショウ</t>
    </rPh>
    <rPh sb="124" eb="126">
      <t>リョウキン</t>
    </rPh>
    <rPh sb="126" eb="128">
      <t>シュウニュウ</t>
    </rPh>
    <rPh sb="129" eb="131">
      <t>ゲンショウ</t>
    </rPh>
    <rPh sb="132" eb="134">
      <t>ハッセイ</t>
    </rPh>
    <rPh sb="137" eb="139">
      <t>イジ</t>
    </rPh>
    <rPh sb="139" eb="141">
      <t>カンリ</t>
    </rPh>
    <rPh sb="142" eb="144">
      <t>ケイヒ</t>
    </rPh>
    <rPh sb="144" eb="146">
      <t>シュクゲン</t>
    </rPh>
    <rPh sb="147" eb="148">
      <t>ハカ</t>
    </rPh>
    <rPh sb="150" eb="153">
      <t>ソウゴウテキ</t>
    </rPh>
    <rPh sb="154" eb="156">
      <t>ケントウ</t>
    </rPh>
    <rPh sb="158" eb="161">
      <t>テキセイカ</t>
    </rPh>
    <rPh sb="162" eb="163">
      <t>ツト</t>
    </rPh>
    <rPh sb="167" eb="169">
      <t>ヒツヨウ</t>
    </rPh>
    <phoneticPr fontId="4"/>
  </si>
  <si>
    <t>　企業債残高対事業規模比較は類似団体に比べて高い状況であるが、浄化槽市町村整備事業は、平成２８年度末で終了したため、今後企業債の借入れは発生しないため、徐々に減少していく状態である。
　しかし、経費回収率は類似団体より低く、汚水処理原価は高い状況である。今後も維持管理に係る修繕費、保守点検料、及び事務人件費が引き続き発生し、これは、使用料の収入により賄わなければならないので、現在の状況では使用料改正の検討の必要があるが、下水道使用料等の使用料と比較し割高なため、当初からの料金に据え置いている状態である。維持管理費の経費縮減をはかり、総合的に検討し、適正化に努める必要がある。</t>
    <rPh sb="1" eb="3">
      <t>キギョウ</t>
    </rPh>
    <rPh sb="3" eb="4">
      <t>サイ</t>
    </rPh>
    <rPh sb="4" eb="5">
      <t>ザン</t>
    </rPh>
    <rPh sb="5" eb="6">
      <t>コウ</t>
    </rPh>
    <rPh sb="6" eb="7">
      <t>タイ</t>
    </rPh>
    <rPh sb="7" eb="9">
      <t>ジギョウ</t>
    </rPh>
    <rPh sb="9" eb="11">
      <t>キボ</t>
    </rPh>
    <rPh sb="11" eb="13">
      <t>ヒカク</t>
    </rPh>
    <rPh sb="14" eb="16">
      <t>ルイジ</t>
    </rPh>
    <rPh sb="16" eb="18">
      <t>ダンタイ</t>
    </rPh>
    <rPh sb="19" eb="20">
      <t>クラ</t>
    </rPh>
    <rPh sb="22" eb="23">
      <t>タカ</t>
    </rPh>
    <rPh sb="24" eb="26">
      <t>ジョウキョウ</t>
    </rPh>
    <rPh sb="31" eb="33">
      <t>ジョウカ</t>
    </rPh>
    <rPh sb="33" eb="34">
      <t>ソウ</t>
    </rPh>
    <rPh sb="34" eb="36">
      <t>シチョウ</t>
    </rPh>
    <rPh sb="36" eb="37">
      <t>ソン</t>
    </rPh>
    <rPh sb="37" eb="39">
      <t>セイビ</t>
    </rPh>
    <rPh sb="39" eb="41">
      <t>ジギョウ</t>
    </rPh>
    <rPh sb="43" eb="45">
      <t>ヘイセイ</t>
    </rPh>
    <rPh sb="47" eb="49">
      <t>ネンド</t>
    </rPh>
    <rPh sb="49" eb="50">
      <t>マツ</t>
    </rPh>
    <rPh sb="51" eb="53">
      <t>シュウリョウ</t>
    </rPh>
    <rPh sb="58" eb="60">
      <t>コンゴ</t>
    </rPh>
    <rPh sb="60" eb="62">
      <t>キギョウ</t>
    </rPh>
    <rPh sb="62" eb="63">
      <t>サイ</t>
    </rPh>
    <rPh sb="64" eb="66">
      <t>カリイレ</t>
    </rPh>
    <rPh sb="68" eb="70">
      <t>ハッセイ</t>
    </rPh>
    <rPh sb="76" eb="78">
      <t>ジョジョ</t>
    </rPh>
    <rPh sb="79" eb="81">
      <t>ゲンショウ</t>
    </rPh>
    <rPh sb="85" eb="87">
      <t>ジョウタイ</t>
    </rPh>
    <rPh sb="97" eb="99">
      <t>ケイヒ</t>
    </rPh>
    <rPh sb="99" eb="101">
      <t>カイシュウ</t>
    </rPh>
    <rPh sb="101" eb="102">
      <t>リツ</t>
    </rPh>
    <rPh sb="103" eb="105">
      <t>ルイジ</t>
    </rPh>
    <rPh sb="105" eb="107">
      <t>ダンタイ</t>
    </rPh>
    <rPh sb="109" eb="110">
      <t>ヒク</t>
    </rPh>
    <rPh sb="112" eb="114">
      <t>オスイ</t>
    </rPh>
    <rPh sb="114" eb="116">
      <t>ショリ</t>
    </rPh>
    <rPh sb="116" eb="118">
      <t>ゲンカ</t>
    </rPh>
    <rPh sb="119" eb="120">
      <t>タカ</t>
    </rPh>
    <rPh sb="121" eb="123">
      <t>ジョウキョウ</t>
    </rPh>
    <rPh sb="127" eb="129">
      <t>コンゴ</t>
    </rPh>
    <rPh sb="130" eb="132">
      <t>イジ</t>
    </rPh>
    <rPh sb="132" eb="134">
      <t>カンリ</t>
    </rPh>
    <rPh sb="135" eb="136">
      <t>カカ</t>
    </rPh>
    <rPh sb="137" eb="140">
      <t>シュウゼンヒ</t>
    </rPh>
    <rPh sb="141" eb="143">
      <t>ホシュ</t>
    </rPh>
    <rPh sb="143" eb="145">
      <t>テンケン</t>
    </rPh>
    <rPh sb="145" eb="146">
      <t>リョウ</t>
    </rPh>
    <rPh sb="147" eb="148">
      <t>オヨ</t>
    </rPh>
    <rPh sb="149" eb="151">
      <t>ジム</t>
    </rPh>
    <rPh sb="151" eb="154">
      <t>ジンケンヒ</t>
    </rPh>
    <rPh sb="155" eb="156">
      <t>ヒ</t>
    </rPh>
    <rPh sb="157" eb="158">
      <t>ツヅ</t>
    </rPh>
    <rPh sb="159" eb="161">
      <t>ハッセイ</t>
    </rPh>
    <rPh sb="167" eb="169">
      <t>シヨウ</t>
    </rPh>
    <rPh sb="169" eb="170">
      <t>リョウ</t>
    </rPh>
    <rPh sb="171" eb="173">
      <t>シュウニュウ</t>
    </rPh>
    <rPh sb="176" eb="177">
      <t>マカナ</t>
    </rPh>
    <rPh sb="189" eb="191">
      <t>ゲンザイ</t>
    </rPh>
    <rPh sb="192" eb="194">
      <t>ジョウキョウ</t>
    </rPh>
    <rPh sb="196" eb="198">
      <t>シヨウ</t>
    </rPh>
    <rPh sb="198" eb="199">
      <t>リョウ</t>
    </rPh>
    <rPh sb="199" eb="201">
      <t>カイセイ</t>
    </rPh>
    <rPh sb="202" eb="204">
      <t>ケントウ</t>
    </rPh>
    <rPh sb="205" eb="207">
      <t>ヒツヨウ</t>
    </rPh>
    <rPh sb="212" eb="214">
      <t>ゲスイ</t>
    </rPh>
    <rPh sb="214" eb="215">
      <t>ドウ</t>
    </rPh>
    <rPh sb="215" eb="217">
      <t>シヨウ</t>
    </rPh>
    <rPh sb="217" eb="219">
      <t>リョウトウ</t>
    </rPh>
    <rPh sb="220" eb="222">
      <t>シヨウ</t>
    </rPh>
    <rPh sb="222" eb="223">
      <t>リョウ</t>
    </rPh>
    <rPh sb="224" eb="226">
      <t>ヒカク</t>
    </rPh>
    <rPh sb="227" eb="229">
      <t>ワリダカ</t>
    </rPh>
    <rPh sb="233" eb="235">
      <t>トウショ</t>
    </rPh>
    <rPh sb="238" eb="240">
      <t>リョウキン</t>
    </rPh>
    <rPh sb="241" eb="242">
      <t>ス</t>
    </rPh>
    <rPh sb="243" eb="244">
      <t>オ</t>
    </rPh>
    <rPh sb="248" eb="250">
      <t>ジョウタイ</t>
    </rPh>
    <rPh sb="254" eb="256">
      <t>イジ</t>
    </rPh>
    <rPh sb="256" eb="258">
      <t>カンリ</t>
    </rPh>
    <rPh sb="258" eb="259">
      <t>ヒ</t>
    </rPh>
    <rPh sb="260" eb="262">
      <t>ケイヒ</t>
    </rPh>
    <rPh sb="262" eb="264">
      <t>シュクゲン</t>
    </rPh>
    <rPh sb="269" eb="272">
      <t>ソウゴウテキ</t>
    </rPh>
    <rPh sb="273" eb="275">
      <t>ケントウ</t>
    </rPh>
    <rPh sb="277" eb="280">
      <t>テキセイカ</t>
    </rPh>
    <rPh sb="281" eb="282">
      <t>ツト</t>
    </rPh>
    <rPh sb="284" eb="286">
      <t>ヒツヨウ</t>
    </rPh>
    <phoneticPr fontId="4"/>
  </si>
  <si>
    <t>　整備後、５年経過するとブロワーの交換、部品の修繕が発生している状況である。平成２８年度末で整備事業が終了したが、整備基数約３３０基の浄化槽の修繕が今後も発生してくる。使用者に対して適性に管理使用するよう啓発活動をし、修繕箇所の軽減に努めていきたい。また、現在も法律に準じた保守点検を行っているが、それにより早期に修繕を行い劣化防止に努める。</t>
    <rPh sb="1" eb="3">
      <t>セイビ</t>
    </rPh>
    <rPh sb="3" eb="4">
      <t>ゴ</t>
    </rPh>
    <rPh sb="6" eb="7">
      <t>ネン</t>
    </rPh>
    <rPh sb="7" eb="9">
      <t>ケイカ</t>
    </rPh>
    <rPh sb="17" eb="19">
      <t>コウカン</t>
    </rPh>
    <rPh sb="20" eb="22">
      <t>ブヒン</t>
    </rPh>
    <rPh sb="23" eb="25">
      <t>シュウゼン</t>
    </rPh>
    <rPh sb="26" eb="28">
      <t>ハッセイ</t>
    </rPh>
    <rPh sb="32" eb="34">
      <t>ジョウキョウ</t>
    </rPh>
    <rPh sb="38" eb="40">
      <t>ヘイセイ</t>
    </rPh>
    <rPh sb="42" eb="44">
      <t>ネンド</t>
    </rPh>
    <rPh sb="44" eb="45">
      <t>マツ</t>
    </rPh>
    <rPh sb="46" eb="48">
      <t>セイビ</t>
    </rPh>
    <rPh sb="48" eb="50">
      <t>ジギョウ</t>
    </rPh>
    <rPh sb="51" eb="53">
      <t>シュウリョウ</t>
    </rPh>
    <rPh sb="57" eb="59">
      <t>セイビ</t>
    </rPh>
    <rPh sb="59" eb="61">
      <t>キスウ</t>
    </rPh>
    <rPh sb="61" eb="62">
      <t>ヤク</t>
    </rPh>
    <rPh sb="65" eb="66">
      <t>キ</t>
    </rPh>
    <rPh sb="67" eb="69">
      <t>ジョウカ</t>
    </rPh>
    <rPh sb="69" eb="70">
      <t>ソウ</t>
    </rPh>
    <rPh sb="71" eb="73">
      <t>シュウゼン</t>
    </rPh>
    <rPh sb="74" eb="76">
      <t>コンゴ</t>
    </rPh>
    <rPh sb="77" eb="79">
      <t>ハッセイ</t>
    </rPh>
    <rPh sb="84" eb="87">
      <t>シヨウシャ</t>
    </rPh>
    <rPh sb="88" eb="89">
      <t>タイ</t>
    </rPh>
    <rPh sb="91" eb="93">
      <t>テキセイ</t>
    </rPh>
    <rPh sb="94" eb="96">
      <t>カンリ</t>
    </rPh>
    <rPh sb="96" eb="98">
      <t>シヨウ</t>
    </rPh>
    <rPh sb="102" eb="104">
      <t>ケイハツ</t>
    </rPh>
    <rPh sb="104" eb="106">
      <t>カツドウ</t>
    </rPh>
    <rPh sb="109" eb="111">
      <t>シュウゼン</t>
    </rPh>
    <rPh sb="111" eb="113">
      <t>カショ</t>
    </rPh>
    <rPh sb="114" eb="116">
      <t>ケイゲン</t>
    </rPh>
    <rPh sb="117" eb="118">
      <t>ツト</t>
    </rPh>
    <rPh sb="128" eb="130">
      <t>ゲンザイ</t>
    </rPh>
    <rPh sb="131" eb="133">
      <t>ホウリツ</t>
    </rPh>
    <rPh sb="134" eb="135">
      <t>ジュン</t>
    </rPh>
    <rPh sb="137" eb="139">
      <t>ホシュ</t>
    </rPh>
    <rPh sb="139" eb="141">
      <t>テンケン</t>
    </rPh>
    <rPh sb="142" eb="143">
      <t>オコナ</t>
    </rPh>
    <rPh sb="154" eb="156">
      <t>ソウキ</t>
    </rPh>
    <rPh sb="157" eb="159">
      <t>シュウゼン</t>
    </rPh>
    <rPh sb="160" eb="161">
      <t>オコナ</t>
    </rPh>
    <rPh sb="164" eb="166">
      <t>ボウシ</t>
    </rPh>
    <rPh sb="167" eb="16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</si>
</sst>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18" fillId="0" borderId="6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7" xfId="1" applyFont="1" applyBorder="1" applyAlignment="1" applyProtection="1">
      <alignment horizontal="left" vertical="top" wrapText="1"/>
      <protection locked="0"/>
    </xf>
    <xf numFmtId="0" fontId="18" fillId="0" borderId="8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9" xfId="1" applyFont="1" applyBorder="1" applyAlignment="1" applyProtection="1">
      <alignment horizontal="left" vertical="top" wrapText="1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06912"/>
        <c:axId val="12205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06912"/>
        <c:axId val="122050048"/>
      </c:lineChart>
      <c:dateAx>
        <c:axId val="12200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050048"/>
        <c:crosses val="autoZero"/>
        <c:auto val="1"/>
        <c:lblOffset val="100"/>
        <c:baseTimeUnit val="years"/>
      </c:dateAx>
      <c:valAx>
        <c:axId val="12205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00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00800"/>
        <c:axId val="13230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53.84</c:v>
                </c:pt>
                <c:pt idx="3">
                  <c:v>60.25</c:v>
                </c:pt>
                <c:pt idx="4">
                  <c:v>61.94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00800"/>
        <c:axId val="132302720"/>
      </c:lineChart>
      <c:dateAx>
        <c:axId val="13230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302720"/>
        <c:crosses val="autoZero"/>
        <c:auto val="1"/>
        <c:lblOffset val="100"/>
        <c:baseTimeUnit val="years"/>
      </c:dateAx>
      <c:valAx>
        <c:axId val="13230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30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99.72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80000"/>
        <c:axId val="13208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95.04</c:v>
                </c:pt>
                <c:pt idx="3">
                  <c:v>95.26</c:v>
                </c:pt>
                <c:pt idx="4">
                  <c:v>94.14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80000"/>
        <c:axId val="132081536"/>
      </c:lineChart>
      <c:dateAx>
        <c:axId val="13208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081536"/>
        <c:crosses val="autoZero"/>
        <c:auto val="1"/>
        <c:lblOffset val="100"/>
        <c:baseTimeUnit val="years"/>
      </c:dateAx>
      <c:valAx>
        <c:axId val="13208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08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86.24</c:v>
                </c:pt>
                <c:pt idx="2">
                  <c:v>87.06</c:v>
                </c:pt>
                <c:pt idx="3">
                  <c:v>88.97</c:v>
                </c:pt>
                <c:pt idx="4">
                  <c:v>90.26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88448"/>
        <c:axId val="13048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8448"/>
        <c:axId val="130483328"/>
      </c:lineChart>
      <c:dateAx>
        <c:axId val="12208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483328"/>
        <c:crosses val="autoZero"/>
        <c:auto val="1"/>
        <c:lblOffset val="100"/>
        <c:baseTimeUnit val="years"/>
      </c:dateAx>
      <c:valAx>
        <c:axId val="13048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08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21728"/>
        <c:axId val="13053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21728"/>
        <c:axId val="130532096"/>
      </c:lineChart>
      <c:dateAx>
        <c:axId val="13052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532096"/>
        <c:crosses val="autoZero"/>
        <c:auto val="1"/>
        <c:lblOffset val="100"/>
        <c:baseTimeUnit val="years"/>
      </c:dateAx>
      <c:valAx>
        <c:axId val="13053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52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41824"/>
        <c:axId val="13194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41824"/>
        <c:axId val="131944832"/>
      </c:lineChart>
      <c:dateAx>
        <c:axId val="13054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944832"/>
        <c:crosses val="autoZero"/>
        <c:auto val="1"/>
        <c:lblOffset val="100"/>
        <c:baseTimeUnit val="years"/>
      </c:dateAx>
      <c:valAx>
        <c:axId val="13194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54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79904"/>
        <c:axId val="13198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79904"/>
        <c:axId val="131982080"/>
      </c:lineChart>
      <c:dateAx>
        <c:axId val="13197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982080"/>
        <c:crosses val="autoZero"/>
        <c:auto val="1"/>
        <c:lblOffset val="100"/>
        <c:baseTimeUnit val="years"/>
      </c:dateAx>
      <c:valAx>
        <c:axId val="13198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97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50144"/>
        <c:axId val="13175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50144"/>
        <c:axId val="131756416"/>
      </c:lineChart>
      <c:dateAx>
        <c:axId val="13175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756416"/>
        <c:crosses val="autoZero"/>
        <c:auto val="1"/>
        <c:lblOffset val="100"/>
        <c:baseTimeUnit val="years"/>
      </c:dateAx>
      <c:valAx>
        <c:axId val="13175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75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529.89</c:v>
                </c:pt>
                <c:pt idx="1">
                  <c:v>505.28</c:v>
                </c:pt>
                <c:pt idx="2">
                  <c:v>465.38</c:v>
                </c:pt>
                <c:pt idx="3">
                  <c:v>431.48</c:v>
                </c:pt>
                <c:pt idx="4">
                  <c:v>419.59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90336"/>
        <c:axId val="13179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261.08</c:v>
                </c:pt>
                <c:pt idx="3">
                  <c:v>241.49</c:v>
                </c:pt>
                <c:pt idx="4">
                  <c:v>248.44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90336"/>
        <c:axId val="131792256"/>
      </c:lineChart>
      <c:dateAx>
        <c:axId val="13179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792256"/>
        <c:crosses val="autoZero"/>
        <c:auto val="1"/>
        <c:lblOffset val="100"/>
        <c:baseTimeUnit val="years"/>
      </c:dateAx>
      <c:valAx>
        <c:axId val="13179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79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36.49</c:v>
                </c:pt>
                <c:pt idx="1">
                  <c:v>38.89</c:v>
                </c:pt>
                <c:pt idx="2">
                  <c:v>40.409999999999997</c:v>
                </c:pt>
                <c:pt idx="3">
                  <c:v>42.72</c:v>
                </c:pt>
                <c:pt idx="4">
                  <c:v>42.99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00544"/>
        <c:axId val="13190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68.61</c:v>
                </c:pt>
                <c:pt idx="3">
                  <c:v>65.7</c:v>
                </c:pt>
                <c:pt idx="4">
                  <c:v>66.73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00544"/>
        <c:axId val="131902464"/>
      </c:lineChart>
      <c:dateAx>
        <c:axId val="13190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902464"/>
        <c:crosses val="autoZero"/>
        <c:auto val="1"/>
        <c:lblOffset val="100"/>
        <c:baseTimeUnit val="years"/>
      </c:dateAx>
      <c:valAx>
        <c:axId val="13190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90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428.88</c:v>
                </c:pt>
                <c:pt idx="1">
                  <c:v>396.32</c:v>
                </c:pt>
                <c:pt idx="2">
                  <c:v>424.71</c:v>
                </c:pt>
                <c:pt idx="3">
                  <c:v>437.92</c:v>
                </c:pt>
                <c:pt idx="4">
                  <c:v>468.22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64320"/>
        <c:axId val="13226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241.18</c:v>
                </c:pt>
                <c:pt idx="3">
                  <c:v>247.94</c:v>
                </c:pt>
                <c:pt idx="4">
                  <c:v>241.29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64320"/>
        <c:axId val="132266240"/>
      </c:lineChart>
      <c:dateAx>
        <c:axId val="13226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266240"/>
        <c:crosses val="autoZero"/>
        <c:auto val="1"/>
        <c:lblOffset val="100"/>
        <c:baseTimeUnit val="years"/>
      </c:dateAx>
      <c:valAx>
        <c:axId val="13226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26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22" zoomScaleNormal="100" workbookViewId="0">
      <selection activeCell="BL47" sqref="BL47:BZ63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1" t="str">
        <f>データ!H6</f>
        <v>愛媛県　伊予市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69" t="s">
        <v>5</v>
      </c>
      <c r="AE7" s="69"/>
      <c r="AF7" s="69"/>
      <c r="AG7" s="69"/>
      <c r="AH7" s="69"/>
      <c r="AI7" s="69"/>
      <c r="AJ7" s="69"/>
      <c r="AK7" s="4"/>
      <c r="AL7" s="69" t="s">
        <v>6</v>
      </c>
      <c r="AM7" s="69"/>
      <c r="AN7" s="69"/>
      <c r="AO7" s="69"/>
      <c r="AP7" s="69"/>
      <c r="AQ7" s="69"/>
      <c r="AR7" s="69"/>
      <c r="AS7" s="69"/>
      <c r="AT7" s="69" t="s">
        <v>7</v>
      </c>
      <c r="AU7" s="69"/>
      <c r="AV7" s="69"/>
      <c r="AW7" s="69"/>
      <c r="AX7" s="69"/>
      <c r="AY7" s="69"/>
      <c r="AZ7" s="69"/>
      <c r="BA7" s="69"/>
      <c r="BB7" s="69" t="s">
        <v>8</v>
      </c>
      <c r="BC7" s="69"/>
      <c r="BD7" s="69"/>
      <c r="BE7" s="69"/>
      <c r="BF7" s="69"/>
      <c r="BG7" s="69"/>
      <c r="BH7" s="69"/>
      <c r="BI7" s="69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特定地域生活排水処理</v>
      </c>
      <c r="Q8" s="78"/>
      <c r="R8" s="78"/>
      <c r="S8" s="78"/>
      <c r="T8" s="78"/>
      <c r="U8" s="78"/>
      <c r="V8" s="78"/>
      <c r="W8" s="78" t="str">
        <f>データ!L6</f>
        <v>K2</v>
      </c>
      <c r="X8" s="78"/>
      <c r="Y8" s="78"/>
      <c r="Z8" s="78"/>
      <c r="AA8" s="78"/>
      <c r="AB8" s="78"/>
      <c r="AC8" s="78"/>
      <c r="AD8" s="79" t="s">
        <v>122</v>
      </c>
      <c r="AE8" s="79"/>
      <c r="AF8" s="79"/>
      <c r="AG8" s="79"/>
      <c r="AH8" s="79"/>
      <c r="AI8" s="79"/>
      <c r="AJ8" s="79"/>
      <c r="AK8" s="4"/>
      <c r="AL8" s="73">
        <f>データ!S6</f>
        <v>37859</v>
      </c>
      <c r="AM8" s="73"/>
      <c r="AN8" s="73"/>
      <c r="AO8" s="73"/>
      <c r="AP8" s="73"/>
      <c r="AQ8" s="73"/>
      <c r="AR8" s="73"/>
      <c r="AS8" s="73"/>
      <c r="AT8" s="72">
        <f>データ!T6</f>
        <v>194.44</v>
      </c>
      <c r="AU8" s="72"/>
      <c r="AV8" s="72"/>
      <c r="AW8" s="72"/>
      <c r="AX8" s="72"/>
      <c r="AY8" s="72"/>
      <c r="AZ8" s="72"/>
      <c r="BA8" s="72"/>
      <c r="BB8" s="72">
        <f>データ!U6</f>
        <v>194.71</v>
      </c>
      <c r="BC8" s="72"/>
      <c r="BD8" s="72"/>
      <c r="BE8" s="72"/>
      <c r="BF8" s="72"/>
      <c r="BG8" s="72"/>
      <c r="BH8" s="72"/>
      <c r="BI8" s="72"/>
      <c r="BJ8" s="4"/>
      <c r="BK8" s="4"/>
      <c r="BL8" s="76" t="s">
        <v>10</v>
      </c>
      <c r="BM8" s="7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9" t="s">
        <v>12</v>
      </c>
      <c r="C9" s="69"/>
      <c r="D9" s="69"/>
      <c r="E9" s="69"/>
      <c r="F9" s="69"/>
      <c r="G9" s="69"/>
      <c r="H9" s="69"/>
      <c r="I9" s="69" t="s">
        <v>13</v>
      </c>
      <c r="J9" s="69"/>
      <c r="K9" s="69"/>
      <c r="L9" s="69"/>
      <c r="M9" s="69"/>
      <c r="N9" s="69"/>
      <c r="O9" s="69"/>
      <c r="P9" s="69" t="s">
        <v>14</v>
      </c>
      <c r="Q9" s="69"/>
      <c r="R9" s="69"/>
      <c r="S9" s="69"/>
      <c r="T9" s="69"/>
      <c r="U9" s="69"/>
      <c r="V9" s="69"/>
      <c r="W9" s="69" t="s">
        <v>15</v>
      </c>
      <c r="X9" s="69"/>
      <c r="Y9" s="69"/>
      <c r="Z9" s="69"/>
      <c r="AA9" s="69"/>
      <c r="AB9" s="69"/>
      <c r="AC9" s="69"/>
      <c r="AD9" s="69" t="s">
        <v>16</v>
      </c>
      <c r="AE9" s="69"/>
      <c r="AF9" s="69"/>
      <c r="AG9" s="69"/>
      <c r="AH9" s="69"/>
      <c r="AI9" s="69"/>
      <c r="AJ9" s="69"/>
      <c r="AK9" s="4"/>
      <c r="AL9" s="69" t="s">
        <v>17</v>
      </c>
      <c r="AM9" s="69"/>
      <c r="AN9" s="69"/>
      <c r="AO9" s="69"/>
      <c r="AP9" s="69"/>
      <c r="AQ9" s="69"/>
      <c r="AR9" s="69"/>
      <c r="AS9" s="69"/>
      <c r="AT9" s="69" t="s">
        <v>18</v>
      </c>
      <c r="AU9" s="69"/>
      <c r="AV9" s="69"/>
      <c r="AW9" s="69"/>
      <c r="AX9" s="69"/>
      <c r="AY9" s="69"/>
      <c r="AZ9" s="69"/>
      <c r="BA9" s="69"/>
      <c r="BB9" s="69" t="s">
        <v>19</v>
      </c>
      <c r="BC9" s="69"/>
      <c r="BD9" s="69"/>
      <c r="BE9" s="69"/>
      <c r="BF9" s="69"/>
      <c r="BG9" s="69"/>
      <c r="BH9" s="69"/>
      <c r="BI9" s="69"/>
      <c r="BJ9" s="4"/>
      <c r="BK9" s="4"/>
      <c r="BL9" s="70" t="s">
        <v>20</v>
      </c>
      <c r="BM9" s="7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2" t="str">
        <f>データ!N6</f>
        <v>-</v>
      </c>
      <c r="C10" s="72"/>
      <c r="D10" s="72"/>
      <c r="E10" s="72"/>
      <c r="F10" s="72"/>
      <c r="G10" s="72"/>
      <c r="H10" s="72"/>
      <c r="I10" s="72" t="str">
        <f>データ!O6</f>
        <v>該当数値なし</v>
      </c>
      <c r="J10" s="72"/>
      <c r="K10" s="72"/>
      <c r="L10" s="72"/>
      <c r="M10" s="72"/>
      <c r="N10" s="72"/>
      <c r="O10" s="72"/>
      <c r="P10" s="72">
        <f>データ!P6</f>
        <v>6.35</v>
      </c>
      <c r="Q10" s="72"/>
      <c r="R10" s="72"/>
      <c r="S10" s="72"/>
      <c r="T10" s="72"/>
      <c r="U10" s="72"/>
      <c r="V10" s="72"/>
      <c r="W10" s="72">
        <f>データ!Q6</f>
        <v>100</v>
      </c>
      <c r="X10" s="72"/>
      <c r="Y10" s="72"/>
      <c r="Z10" s="72"/>
      <c r="AA10" s="72"/>
      <c r="AB10" s="72"/>
      <c r="AC10" s="72"/>
      <c r="AD10" s="73">
        <f>データ!R6</f>
        <v>3600</v>
      </c>
      <c r="AE10" s="73"/>
      <c r="AF10" s="73"/>
      <c r="AG10" s="73"/>
      <c r="AH10" s="73"/>
      <c r="AI10" s="73"/>
      <c r="AJ10" s="73"/>
      <c r="AK10" s="2"/>
      <c r="AL10" s="73">
        <f>データ!V6</f>
        <v>2396</v>
      </c>
      <c r="AM10" s="73"/>
      <c r="AN10" s="73"/>
      <c r="AO10" s="73"/>
      <c r="AP10" s="73"/>
      <c r="AQ10" s="73"/>
      <c r="AR10" s="73"/>
      <c r="AS10" s="73"/>
      <c r="AT10" s="72">
        <f>データ!W6</f>
        <v>136.83000000000001</v>
      </c>
      <c r="AU10" s="72"/>
      <c r="AV10" s="72"/>
      <c r="AW10" s="72"/>
      <c r="AX10" s="72"/>
      <c r="AY10" s="72"/>
      <c r="AZ10" s="72"/>
      <c r="BA10" s="72"/>
      <c r="BB10" s="72">
        <f>データ!X6</f>
        <v>17.510000000000002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22</v>
      </c>
      <c r="BM10" s="7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24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55" t="s">
        <v>125</v>
      </c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83" t="s">
        <v>66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67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70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71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72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73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74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75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76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77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78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79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80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382108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愛媛県　伊予市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6.35</v>
      </c>
      <c r="Q6" s="34">
        <f t="shared" si="3"/>
        <v>100</v>
      </c>
      <c r="R6" s="34">
        <f t="shared" si="3"/>
        <v>3600</v>
      </c>
      <c r="S6" s="34">
        <f t="shared" si="3"/>
        <v>37859</v>
      </c>
      <c r="T6" s="34">
        <f t="shared" si="3"/>
        <v>194.44</v>
      </c>
      <c r="U6" s="34">
        <f t="shared" si="3"/>
        <v>194.71</v>
      </c>
      <c r="V6" s="34">
        <f t="shared" si="3"/>
        <v>2396</v>
      </c>
      <c r="W6" s="34">
        <f t="shared" si="3"/>
        <v>136.83000000000001</v>
      </c>
      <c r="X6" s="34">
        <f t="shared" si="3"/>
        <v>17.510000000000002</v>
      </c>
      <c r="Y6" s="35">
        <f>IF(Y7="",NA(),Y7)</f>
        <v>83.61</v>
      </c>
      <c r="Z6" s="35">
        <f t="shared" ref="Z6:AH6" si="4">IF(Z7="",NA(),Z7)</f>
        <v>86.24</v>
      </c>
      <c r="AA6" s="35">
        <f t="shared" si="4"/>
        <v>87.06</v>
      </c>
      <c r="AB6" s="35">
        <f t="shared" si="4"/>
        <v>88.97</v>
      </c>
      <c r="AC6" s="35">
        <f t="shared" si="4"/>
        <v>90.26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529.89</v>
      </c>
      <c r="BG6" s="35">
        <f t="shared" ref="BG6:BO6" si="7">IF(BG7="",NA(),BG7)</f>
        <v>505.28</v>
      </c>
      <c r="BH6" s="35">
        <f t="shared" si="7"/>
        <v>465.38</v>
      </c>
      <c r="BI6" s="35">
        <f t="shared" si="7"/>
        <v>431.48</v>
      </c>
      <c r="BJ6" s="35">
        <f t="shared" si="7"/>
        <v>419.59</v>
      </c>
      <c r="BK6" s="35">
        <f t="shared" si="7"/>
        <v>430.64</v>
      </c>
      <c r="BL6" s="35">
        <f t="shared" si="7"/>
        <v>446.63</v>
      </c>
      <c r="BM6" s="35">
        <f t="shared" si="7"/>
        <v>261.08</v>
      </c>
      <c r="BN6" s="35">
        <f t="shared" si="7"/>
        <v>241.49</v>
      </c>
      <c r="BO6" s="35">
        <f t="shared" si="7"/>
        <v>248.44</v>
      </c>
      <c r="BP6" s="34" t="str">
        <f>IF(BP7="","",IF(BP7="-","【-】","【"&amp;SUBSTITUTE(TEXT(BP7,"#,##0.00"),"-","△")&amp;"】"))</f>
        <v>【346.13】</v>
      </c>
      <c r="BQ6" s="35">
        <f>IF(BQ7="",NA(),BQ7)</f>
        <v>36.49</v>
      </c>
      <c r="BR6" s="35">
        <f t="shared" ref="BR6:BZ6" si="8">IF(BR7="",NA(),BR7)</f>
        <v>38.89</v>
      </c>
      <c r="BS6" s="35">
        <f t="shared" si="8"/>
        <v>40.409999999999997</v>
      </c>
      <c r="BT6" s="35">
        <f t="shared" si="8"/>
        <v>42.72</v>
      </c>
      <c r="BU6" s="35">
        <f t="shared" si="8"/>
        <v>42.99</v>
      </c>
      <c r="BV6" s="35">
        <f t="shared" si="8"/>
        <v>58.78</v>
      </c>
      <c r="BW6" s="35">
        <f t="shared" si="8"/>
        <v>58.53</v>
      </c>
      <c r="BX6" s="35">
        <f t="shared" si="8"/>
        <v>68.61</v>
      </c>
      <c r="BY6" s="35">
        <f t="shared" si="8"/>
        <v>65.7</v>
      </c>
      <c r="BZ6" s="35">
        <f t="shared" si="8"/>
        <v>66.73</v>
      </c>
      <c r="CA6" s="34" t="str">
        <f>IF(CA7="","",IF(CA7="-","【-】","【"&amp;SUBSTITUTE(TEXT(CA7,"#,##0.00"),"-","△")&amp;"】"))</f>
        <v>【59.83】</v>
      </c>
      <c r="CB6" s="35">
        <f>IF(CB7="",NA(),CB7)</f>
        <v>428.88</v>
      </c>
      <c r="CC6" s="35">
        <f t="shared" ref="CC6:CK6" si="9">IF(CC7="",NA(),CC7)</f>
        <v>396.32</v>
      </c>
      <c r="CD6" s="35">
        <f t="shared" si="9"/>
        <v>424.71</v>
      </c>
      <c r="CE6" s="35">
        <f t="shared" si="9"/>
        <v>437.92</v>
      </c>
      <c r="CF6" s="35">
        <f t="shared" si="9"/>
        <v>468.22</v>
      </c>
      <c r="CG6" s="35">
        <f t="shared" si="9"/>
        <v>257.02999999999997</v>
      </c>
      <c r="CH6" s="35">
        <f t="shared" si="9"/>
        <v>266.57</v>
      </c>
      <c r="CI6" s="35">
        <f t="shared" si="9"/>
        <v>241.18</v>
      </c>
      <c r="CJ6" s="35">
        <f t="shared" si="9"/>
        <v>247.94</v>
      </c>
      <c r="CK6" s="35">
        <f t="shared" si="9"/>
        <v>241.29</v>
      </c>
      <c r="CL6" s="34" t="str">
        <f>IF(CL7="","",IF(CL7="-","【-】","【"&amp;SUBSTITUTE(TEXT(CL7,"#,##0.00"),"-","△")&amp;"】"))</f>
        <v>【268.69】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61.93</v>
      </c>
      <c r="CS6" s="35">
        <f t="shared" si="10"/>
        <v>58.06</v>
      </c>
      <c r="CT6" s="35">
        <f t="shared" si="10"/>
        <v>53.84</v>
      </c>
      <c r="CU6" s="35">
        <f t="shared" si="10"/>
        <v>60.25</v>
      </c>
      <c r="CV6" s="35">
        <f t="shared" si="10"/>
        <v>61.94</v>
      </c>
      <c r="CW6" s="34" t="str">
        <f>IF(CW7="","",IF(CW7="-","【-】","【"&amp;SUBSTITUTE(TEXT(CW7,"#,##0.00"),"-","△")&amp;"】"))</f>
        <v>【61.71】</v>
      </c>
      <c r="CX6" s="35">
        <f>IF(CX7="",NA(),CX7)</f>
        <v>99.72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77.25</v>
      </c>
      <c r="DD6" s="35">
        <f t="shared" si="11"/>
        <v>75.790000000000006</v>
      </c>
      <c r="DE6" s="35">
        <f t="shared" si="11"/>
        <v>95.04</v>
      </c>
      <c r="DF6" s="35">
        <f t="shared" si="11"/>
        <v>95.26</v>
      </c>
      <c r="DG6" s="35">
        <f t="shared" si="11"/>
        <v>94.14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382108</v>
      </c>
      <c r="D7" s="37">
        <v>47</v>
      </c>
      <c r="E7" s="37">
        <v>18</v>
      </c>
      <c r="F7" s="37">
        <v>0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6.35</v>
      </c>
      <c r="Q7" s="38">
        <v>100</v>
      </c>
      <c r="R7" s="38">
        <v>3600</v>
      </c>
      <c r="S7" s="38">
        <v>37859</v>
      </c>
      <c r="T7" s="38">
        <v>194.44</v>
      </c>
      <c r="U7" s="38">
        <v>194.71</v>
      </c>
      <c r="V7" s="38">
        <v>2396</v>
      </c>
      <c r="W7" s="38">
        <v>136.83000000000001</v>
      </c>
      <c r="X7" s="38">
        <v>17.510000000000002</v>
      </c>
      <c r="Y7" s="38">
        <v>83.61</v>
      </c>
      <c r="Z7" s="38">
        <v>86.24</v>
      </c>
      <c r="AA7" s="38">
        <v>87.06</v>
      </c>
      <c r="AB7" s="38">
        <v>88.97</v>
      </c>
      <c r="AC7" s="38">
        <v>90.26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529.89</v>
      </c>
      <c r="BG7" s="38">
        <v>505.28</v>
      </c>
      <c r="BH7" s="38">
        <v>465.38</v>
      </c>
      <c r="BI7" s="38">
        <v>431.48</v>
      </c>
      <c r="BJ7" s="38">
        <v>419.59</v>
      </c>
      <c r="BK7" s="38">
        <v>430.64</v>
      </c>
      <c r="BL7" s="38">
        <v>446.63</v>
      </c>
      <c r="BM7" s="38">
        <v>261.08</v>
      </c>
      <c r="BN7" s="38">
        <v>241.49</v>
      </c>
      <c r="BO7" s="38">
        <v>248.44</v>
      </c>
      <c r="BP7" s="38">
        <v>346.13</v>
      </c>
      <c r="BQ7" s="38">
        <v>36.49</v>
      </c>
      <c r="BR7" s="38">
        <v>38.89</v>
      </c>
      <c r="BS7" s="38">
        <v>40.409999999999997</v>
      </c>
      <c r="BT7" s="38">
        <v>42.72</v>
      </c>
      <c r="BU7" s="38">
        <v>42.99</v>
      </c>
      <c r="BV7" s="38">
        <v>58.78</v>
      </c>
      <c r="BW7" s="38">
        <v>58.53</v>
      </c>
      <c r="BX7" s="38">
        <v>68.61</v>
      </c>
      <c r="BY7" s="38">
        <v>65.7</v>
      </c>
      <c r="BZ7" s="38">
        <v>66.73</v>
      </c>
      <c r="CA7" s="38">
        <v>59.83</v>
      </c>
      <c r="CB7" s="38">
        <v>428.88</v>
      </c>
      <c r="CC7" s="38">
        <v>396.32</v>
      </c>
      <c r="CD7" s="38">
        <v>424.71</v>
      </c>
      <c r="CE7" s="38">
        <v>437.92</v>
      </c>
      <c r="CF7" s="38">
        <v>468.22</v>
      </c>
      <c r="CG7" s="38">
        <v>257.02999999999997</v>
      </c>
      <c r="CH7" s="38">
        <v>266.57</v>
      </c>
      <c r="CI7" s="38">
        <v>241.18</v>
      </c>
      <c r="CJ7" s="38">
        <v>247.94</v>
      </c>
      <c r="CK7" s="38">
        <v>241.29</v>
      </c>
      <c r="CL7" s="38">
        <v>268.69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61.93</v>
      </c>
      <c r="CS7" s="38">
        <v>58.06</v>
      </c>
      <c r="CT7" s="38">
        <v>53.84</v>
      </c>
      <c r="CU7" s="38">
        <v>60.25</v>
      </c>
      <c r="CV7" s="38">
        <v>61.94</v>
      </c>
      <c r="CW7" s="38">
        <v>61.71</v>
      </c>
      <c r="CX7" s="38">
        <v>99.72</v>
      </c>
      <c r="CY7" s="38">
        <v>100</v>
      </c>
      <c r="CZ7" s="38">
        <v>100</v>
      </c>
      <c r="DA7" s="38">
        <v>100</v>
      </c>
      <c r="DB7" s="38">
        <v>100</v>
      </c>
      <c r="DC7" s="38">
        <v>77.25</v>
      </c>
      <c r="DD7" s="38">
        <v>75.790000000000006</v>
      </c>
      <c r="DE7" s="38">
        <v>95.04</v>
      </c>
      <c r="DF7" s="38">
        <v>95.26</v>
      </c>
      <c r="DG7" s="38">
        <v>94.14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2018-03-01T23:37:36Z</cp:lastPrinted>
  <dcterms:created xsi:type="dcterms:W3CDTF">2017-12-25T02:41:39Z</dcterms:created>
  <dcterms:modified xsi:type="dcterms:W3CDTF">2018-03-01T23:37:38Z</dcterms:modified>
</cp:coreProperties>
</file>