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0662\デスクトップ\すること\(1月31日〆切）20230112R3年度決算に係る公営企業経営比較分析\08伊予市\"/>
    </mc:Choice>
  </mc:AlternateContent>
  <xr:revisionPtr revIDLastSave="0" documentId="13_ncr:1_{824D8D78-3F2C-400F-931E-96DFDC94B95D}" xr6:coauthVersionLast="36" xr6:coauthVersionMax="36" xr10:uidLastSave="{00000000-0000-0000-0000-000000000000}"/>
  <workbookProtection workbookAlgorithmName="SHA-512" workbookHashValue="vE5AryfPKhD2uxVAWXXN7JzPKnyuZyOAmfygsMpG81SebHWFJAFsYNloUrfVkltuvg+qUkpJH1zPnFP8U34GwQ==" workbookSaltValue="P5ysN+/3ZmklQFlQCeafl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I10" i="4"/>
  <c r="B10" i="4"/>
  <c r="BB8" i="4"/>
  <c r="AT8" i="4"/>
  <c r="P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<sst xmlns="http://schemas.openxmlformats.org/spreadsheetml/2006/main" count="228" uniqueCount="115">
  <si>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</si>
  <si>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</si>
  <si>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</si>
  <si>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</si>
  <si>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</si>
  <si>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</si>
  <si>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</si>
  <si>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</si>
  <si>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</si>
  <si>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</si>
  <si>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</si>
  <si>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</si>
  <si>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</si>
  <si>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</si>
  <si>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</si>
  <si>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</si>
  <si>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</si>
  <si>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</si>
  <si>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</si>
  <si>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</si>
  <si>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</si>
  <si>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</si>
  <si>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</si>
  <si>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</si>
  <si>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</si>
  <si>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</si>
  <si>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</si>
  <si>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</si>
  <si>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</si>
  <si>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</si>
  <si>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</si>
  <si>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</si>
  <si>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</si>
  <si>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</si>
  <si>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</si>
  <si>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</si>
  <si>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</si>
  <si>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</si>
  <si>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</si>
  <si>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</si>
  <si>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</si>
  <si>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</si>
  <si>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</si>
  <si>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</si>
  <si>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</si>
  <si>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</si>
  <si>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</si>
  <si>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</si>
  <si>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</si>
  <si>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</si>
  <si>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</si>
  <si>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</si>
  <si>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</si>
  <si>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</si>
  <si>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</si>
  <si>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</si>
  <si>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</si>
  <si>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</si>
  <si>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</si>
  <si>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</si>
  <si>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</si>
  <si>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</si>
  <si>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</si>
  <si>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</si>
  <si>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</si>
  <si>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</si>
  <si>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</si>
  <si>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</si>
  <si>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</si>
  <si>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</si>
  <si>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</si>
  <si>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</si>
  <si>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</si>
  <si>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</si>
  <si>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</si>
  <si>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</si>
  <si>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</si>
  <si>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</si>
  <si>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</si>
  <si>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</si>
  <si>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</si>
  <si>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</si>
  <si>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</si>
  <si>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</si>
  <si>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</si>
  <si>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</si>
  <si>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</si>
  <si>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</si>
  <si>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</si>
  <si>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</si>
  <si>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</si>
  <si>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</si>
  <si>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</si>
  <si>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</si>
  <si>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</si>
  <si>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</si>
  <si>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</si>
  <si>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</si>
  <si>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</si>
  <si>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</si>
  <si>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</si>
  <si>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</si>
  <si>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</si>
  <si>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</si>
  <si>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</si>
  <si>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</si>
  <si>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</si>
  <si>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</si>
  <si>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</si>
  <si>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</si>
  <si>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</si>
  <si>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</si>
  <si>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8"/>
        <rFont val="ＭＳ ゴシック"/>
        <family val="3"/>
        <charset val="128"/>
      </rPr>
      <t>①「有形固定資産減価償却率」については、類似団体平均値を過去5年間下回っており、令和3年度においては、41.4%と令和2年度と比較して1.92ポイント増加したが、平均値より8.56ポイント低い数値である。これは、上灘地区簡易水道統合を実施したことや管路の更新を実施したことによるものであり、類似団体との比較においては、保有している資産が法定耐用年数に近づいている割合が低いと考えられる。指標を参考に将来の施設の更新等の必要性と財源の確保に留意したい。</t>
    </r>
    <r>
      <rPr>
        <sz val="8"/>
        <color rgb="FFFF0000"/>
        <rFont val="ＭＳ ゴシック"/>
        <family val="3"/>
        <charset val="128"/>
      </rPr>
      <t xml:space="preserve">
　</t>
    </r>
    <r>
      <rPr>
        <sz val="8"/>
        <rFont val="ＭＳ ゴシック"/>
        <family val="3"/>
        <charset val="128"/>
      </rPr>
      <t>③「管路更新率」については、令和3年度は、令和2年度とほぼ横ばいで、類似団体平均値とほぼ同じである。平成30年度以降②「管路経年化率」が上昇していることを踏まえ、有収率の向上を図るためにも、限られた財源で更新をし、耐震化の対応と併せ今後積極的な整備に取り組む計画である。</t>
    </r>
    <rPh sb="40" eb="41">
      <t>レイ</t>
    </rPh>
    <rPh sb="41" eb="42">
      <t>ワ</t>
    </rPh>
    <rPh sb="57" eb="59">
      <t>レイワ</t>
    </rPh>
    <rPh sb="60" eb="62">
      <t>ネンド</t>
    </rPh>
    <rPh sb="63" eb="65">
      <t>ヒカク</t>
    </rPh>
    <rPh sb="75" eb="77">
      <t>ゾウカ</t>
    </rPh>
    <rPh sb="124" eb="126">
      <t>カンロ</t>
    </rPh>
    <rPh sb="127" eb="129">
      <t>コウシン</t>
    </rPh>
    <rPh sb="130" eb="132">
      <t>ジッシ</t>
    </rPh>
    <rPh sb="241" eb="242">
      <t>レイ</t>
    </rPh>
    <rPh sb="242" eb="243">
      <t>ワ</t>
    </rPh>
    <rPh sb="248" eb="250">
      <t>レイワ</t>
    </rPh>
    <rPh sb="251" eb="253">
      <t>ネンド</t>
    </rPh>
    <rPh sb="256" eb="257">
      <t>ヨコ</t>
    </rPh>
    <rPh sb="271" eb="272">
      <t>オナ</t>
    </rPh>
    <rPh sb="277" eb="279">
      <t>ヘイセイ</t>
    </rPh>
    <rPh sb="281" eb="283">
      <t>ネンド</t>
    </rPh>
    <rPh sb="283" eb="285">
      <t>イコウ</t>
    </rPh>
    <phoneticPr fontId="4"/>
  </si>
  <si>
    <t>　①「経常収支比率」は、令和3年度は111.49%で、令和2年度と比較すると1.01ポイント減少したが、類似団体平均値より上回っており、100％を超えていることから健全な経営状況といえる。令和3年度に減少した主な要因としては、使用水量の減少により経常収益が減少したことによるものである。
　②「累積欠損金」については、過去5年間0%となっており未発生である。
　③「流動比率」は、令和2年度と比較すると8.72ポイント増加することとなった。100％以上であることから、短期的な支払能力があることを示している。今後、令和4年度が単年度償還額がピークとなり、令和3年度以降は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平成28年度）の水準（563.82％）に戻ってきた。今後施設等の耐震化事業を実施していくため、企業債残高の増加に注視する必要がある。
　⑥「給水原価」については、令和3年度は、令和2年度に比べ1.37円減少し、類似団体平均値より7.45円程度低く、⑤「料金回収率」については、101.66%で、令和2年度と比較すると0.89ポイント増加し、給水に係る費用を給水収益で賄うことができてい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次に⑦「施設利用率」については、58.43％で、令和2年度に比べて0.99ポイント減少しており、類似団体平均値より低いため、あまり良好であるとはいえない。
　さらに、⑧「有収率」については、87.41％で令和2年度より0.44ポイント微減している。今後も、整備事業計画による管路の更新・漏水調査・修繕を強化する等の取り組みを進めなければならない。</t>
    <rPh sb="12" eb="14">
      <t>レイワ</t>
    </rPh>
    <rPh sb="27" eb="29">
      <t>レイワ</t>
    </rPh>
    <rPh sb="46" eb="48">
      <t>ゲンショウ</t>
    </rPh>
    <rPh sb="61" eb="62">
      <t>ウエ</t>
    </rPh>
    <rPh sb="100" eb="102">
      <t>ゲンショウ</t>
    </rPh>
    <rPh sb="113" eb="115">
      <t>シヨウ</t>
    </rPh>
    <rPh sb="115" eb="117">
      <t>スイリョウ</t>
    </rPh>
    <rPh sb="118" eb="120">
      <t>ゲンショウ</t>
    </rPh>
    <rPh sb="123" eb="125">
      <t>ケイジョウ</t>
    </rPh>
    <rPh sb="125" eb="127">
      <t>シュウエキ</t>
    </rPh>
    <rPh sb="128" eb="130">
      <t>ゲンショウ</t>
    </rPh>
    <rPh sb="157" eb="159">
      <t>ゾウカ</t>
    </rPh>
    <rPh sb="184" eb="186">
      <t>ゾウカ</t>
    </rPh>
    <rPh sb="186" eb="188">
      <t>ゲンショウ</t>
    </rPh>
    <rPh sb="192" eb="193">
      <t>オモ</t>
    </rPh>
    <rPh sb="194" eb="196">
      <t>ヨウイン</t>
    </rPh>
    <rPh sb="198" eb="200">
      <t>レイワ</t>
    </rPh>
    <rPh sb="201" eb="203">
      <t>ネンド</t>
    </rPh>
    <rPh sb="204" eb="206">
      <t>カイケイ</t>
    </rPh>
    <rPh sb="206" eb="208">
      <t>トウゴウ</t>
    </rPh>
    <rPh sb="210" eb="212">
      <t>カンイ</t>
    </rPh>
    <rPh sb="212" eb="214">
      <t>スイドウ</t>
    </rPh>
    <rPh sb="214" eb="216">
      <t>ジギョウ</t>
    </rPh>
    <rPh sb="217" eb="219">
      <t>キギョウ</t>
    </rPh>
    <rPh sb="224" eb="226">
      <t>イジョウ</t>
    </rPh>
    <rPh sb="234" eb="237">
      <t>タンキテキ</t>
    </rPh>
    <rPh sb="238" eb="240">
      <t>シハライ</t>
    </rPh>
    <rPh sb="240" eb="242">
      <t>ノウリョク</t>
    </rPh>
    <rPh sb="248" eb="249">
      <t>シメ</t>
    </rPh>
    <rPh sb="267" eb="268">
      <t>トウ</t>
    </rPh>
    <rPh sb="269" eb="271">
      <t>カリイレ</t>
    </rPh>
    <rPh sb="274" eb="276">
      <t>ショウカン</t>
    </rPh>
    <rPh sb="276" eb="277">
      <t>ガク</t>
    </rPh>
    <rPh sb="278" eb="280">
      <t>ネンネン</t>
    </rPh>
    <rPh sb="286" eb="288">
      <t>ジギョウ</t>
    </rPh>
    <rPh sb="289" eb="291">
      <t>ジッシ</t>
    </rPh>
    <rPh sb="292" eb="293">
      <t>トモナ</t>
    </rPh>
    <rPh sb="294" eb="296">
      <t>レイワ</t>
    </rPh>
    <rPh sb="297" eb="299">
      <t>ネンド</t>
    </rPh>
    <rPh sb="299" eb="301">
      <t>イコウ</t>
    </rPh>
    <rPh sb="301" eb="303">
      <t>キギョウ</t>
    </rPh>
    <rPh sb="303" eb="304">
      <t>サイ</t>
    </rPh>
    <rPh sb="305" eb="307">
      <t>ゾウカ</t>
    </rPh>
    <rPh sb="357" eb="359">
      <t>イチジ</t>
    </rPh>
    <rPh sb="364" eb="365">
      <t>コ</t>
    </rPh>
    <rPh sb="376" eb="378">
      <t>キギョウ</t>
    </rPh>
    <rPh sb="378" eb="379">
      <t>サイ</t>
    </rPh>
    <rPh sb="380" eb="382">
      <t>ショウカン</t>
    </rPh>
    <rPh sb="383" eb="384">
      <t>スス</t>
    </rPh>
    <rPh sb="389" eb="391">
      <t>トウゴウ</t>
    </rPh>
    <rPh sb="391" eb="392">
      <t>マエ</t>
    </rPh>
    <rPh sb="393" eb="395">
      <t>スイジュン</t>
    </rPh>
    <rPh sb="396" eb="397">
      <t>モド</t>
    </rPh>
    <rPh sb="404" eb="405">
      <t>スス</t>
    </rPh>
    <rPh sb="412" eb="414">
      <t>スウチ</t>
    </rPh>
    <rPh sb="415" eb="417">
      <t>ゲンショウ</t>
    </rPh>
    <rPh sb="417" eb="419">
      <t>ケイコウ</t>
    </rPh>
    <rPh sb="424" eb="426">
      <t>コンゴ</t>
    </rPh>
    <rPh sb="427" eb="429">
      <t>ヘイセイ</t>
    </rPh>
    <rPh sb="431" eb="432">
      <t>ネン</t>
    </rPh>
    <rPh sb="432" eb="433">
      <t>ド</t>
    </rPh>
    <rPh sb="434" eb="436">
      <t>シセツ</t>
    </rPh>
    <rPh sb="436" eb="437">
      <t>トウ</t>
    </rPh>
    <rPh sb="447" eb="448">
      <t>モド</t>
    </rPh>
    <rPh sb="453" eb="455">
      <t>ヒツヨウ</t>
    </rPh>
    <rPh sb="460" eb="462">
      <t>キギョウ</t>
    </rPh>
    <rPh sb="462" eb="463">
      <t>サイ</t>
    </rPh>
    <rPh sb="463" eb="465">
      <t>ザンダカ</t>
    </rPh>
    <rPh sb="466" eb="468">
      <t>ゾウカ</t>
    </rPh>
    <rPh sb="470" eb="472">
      <t>チュウシ</t>
    </rPh>
    <rPh sb="474" eb="476">
      <t>ヒツヨウ</t>
    </rPh>
    <rPh sb="508" eb="510">
      <t>レイワ</t>
    </rPh>
    <rPh sb="511" eb="512">
      <t>ネン</t>
    </rPh>
    <rPh sb="512" eb="513">
      <t>ド</t>
    </rPh>
    <rPh sb="521" eb="522">
      <t>クラ</t>
    </rPh>
    <rPh sb="658" eb="659">
      <t>トウ</t>
    </rPh>
    <rPh sb="660" eb="663">
      <t>タイシンカ</t>
    </rPh>
    <rPh sb="663" eb="665">
      <t>ジギョウ</t>
    </rPh>
    <rPh sb="738" eb="739">
      <t>レイ</t>
    </rPh>
    <rPh sb="739" eb="740">
      <t>ワ</t>
    </rPh>
    <rPh sb="740" eb="741">
      <t>ガン</t>
    </rPh>
    <rPh sb="753" eb="755">
      <t>レイワ</t>
    </rPh>
    <rPh sb="755" eb="757">
      <t>ガンネン</t>
    </rPh>
    <rPh sb="757" eb="758">
      <t>ド</t>
    </rPh>
    <rPh sb="770" eb="772">
      <t>ゲンショウ</t>
    </rPh>
    <rPh sb="786" eb="787">
      <t>ヒク</t>
    </rPh>
    <rPh sb="818" eb="820">
      <t>レイワ</t>
    </rPh>
    <rPh sb="821" eb="823">
      <t>ネンド</t>
    </rPh>
    <rPh sb="826" eb="828">
      <t>ビゲン</t>
    </rPh>
    <rPh sb="832" eb="833">
      <t>ド</t>
    </rPh>
    <rPh sb="845" eb="847">
      <t>ジャッカン</t>
    </rPh>
    <phoneticPr fontId="4"/>
  </si>
  <si>
    <t>　本市の水道事業（上水及び簡易水道）における財政状況については、経常収支比率及び料金回収率が100％を超えていることから、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令和2年度の給水収益は増加したが、令和3年度においては節水意識の高まりや人口減少等により減少し、今後も引き続き収益の伸び悩みが予測される。今後、簡易水道事業も合わせ、老朽化した既存施設の更新や耐震化事業等の資本投資の増加が見込まれるため、改定した給水収益の推移を注視するとともに、令和2年度に策定した中長期的な経営基本計画である「経営戦略」に基づき、計画的かつ合理的な経営を行うことにより、経営基盤の強化を図りたい。</t>
    <rPh sb="9" eb="11">
      <t>ジョウスイ</t>
    </rPh>
    <rPh sb="11" eb="12">
      <t>オヨ</t>
    </rPh>
    <rPh sb="13" eb="15">
      <t>カンイ</t>
    </rPh>
    <rPh sb="15" eb="17">
      <t>スイドウ</t>
    </rPh>
    <rPh sb="32" eb="34">
      <t>ケイジョウ</t>
    </rPh>
    <rPh sb="34" eb="36">
      <t>シュウシ</t>
    </rPh>
    <rPh sb="36" eb="38">
      <t>ヒリツ</t>
    </rPh>
    <rPh sb="38" eb="39">
      <t>オヨ</t>
    </rPh>
    <rPh sb="40" eb="42">
      <t>リョウキン</t>
    </rPh>
    <rPh sb="42" eb="44">
      <t>カイシュウ</t>
    </rPh>
    <rPh sb="44" eb="45">
      <t>リツ</t>
    </rPh>
    <rPh sb="51" eb="52">
      <t>コ</t>
    </rPh>
    <rPh sb="79" eb="81">
      <t>レイワ</t>
    </rPh>
    <rPh sb="82" eb="84">
      <t>ネンド</t>
    </rPh>
    <rPh sb="86" eb="88">
      <t>カンイ</t>
    </rPh>
    <rPh sb="88" eb="90">
      <t>スイドウ</t>
    </rPh>
    <rPh sb="90" eb="92">
      <t>ジギョウ</t>
    </rPh>
    <rPh sb="93" eb="95">
      <t>キギョウ</t>
    </rPh>
    <rPh sb="95" eb="97">
      <t>カイケイ</t>
    </rPh>
    <rPh sb="98" eb="100">
      <t>イコウ</t>
    </rPh>
    <rPh sb="103" eb="105">
      <t>イッパン</t>
    </rPh>
    <rPh sb="119" eb="120">
      <t>オコナ</t>
    </rPh>
    <rPh sb="135" eb="137">
      <t>コンゴ</t>
    </rPh>
    <rPh sb="138" eb="140">
      <t>リョウキン</t>
    </rPh>
    <rPh sb="140" eb="142">
      <t>シュウニュウ</t>
    </rPh>
    <rPh sb="145" eb="146">
      <t>マカナ</t>
    </rPh>
    <rPh sb="153" eb="154">
      <t>ムズカ</t>
    </rPh>
    <rPh sb="157" eb="159">
      <t>ケイエイ</t>
    </rPh>
    <rPh sb="159" eb="161">
      <t>ジョウキョウ</t>
    </rPh>
    <rPh sb="162" eb="164">
      <t>イッソウ</t>
    </rPh>
    <rPh sb="164" eb="165">
      <t>キビ</t>
    </rPh>
    <rPh sb="170" eb="172">
      <t>ミコ</t>
    </rPh>
    <rPh sb="178" eb="180">
      <t>レイワ</t>
    </rPh>
    <rPh sb="180" eb="182">
      <t>ガンネン</t>
    </rPh>
    <rPh sb="183" eb="184">
      <t>ガツ</t>
    </rPh>
    <rPh sb="185" eb="187">
      <t>リョウキン</t>
    </rPh>
    <rPh sb="187" eb="189">
      <t>カイテイ</t>
    </rPh>
    <rPh sb="190" eb="192">
      <t>ジッシ</t>
    </rPh>
    <rPh sb="200" eb="202">
      <t>レイワ</t>
    </rPh>
    <rPh sb="206" eb="208">
      <t>キュウスイ</t>
    </rPh>
    <rPh sb="208" eb="210">
      <t>シュウエキ</t>
    </rPh>
    <rPh sb="211" eb="213">
      <t>ゾウカ</t>
    </rPh>
    <rPh sb="217" eb="219">
      <t>レイワ</t>
    </rPh>
    <rPh sb="220" eb="222">
      <t>ネンド</t>
    </rPh>
    <rPh sb="244" eb="246">
      <t>ゲンショウ</t>
    </rPh>
    <rPh sb="248" eb="250">
      <t>コンゴ</t>
    </rPh>
    <rPh sb="251" eb="252">
      <t>ヒ</t>
    </rPh>
    <rPh sb="253" eb="254">
      <t>ツヅ</t>
    </rPh>
    <rPh sb="255" eb="257">
      <t>シュウエキ</t>
    </rPh>
    <rPh sb="258" eb="259">
      <t>ノ</t>
    </rPh>
    <rPh sb="260" eb="261">
      <t>ナヤ</t>
    </rPh>
    <rPh sb="263" eb="265">
      <t>ヨソク</t>
    </rPh>
    <rPh sb="272" eb="274">
      <t>カンイ</t>
    </rPh>
    <rPh sb="274" eb="276">
      <t>スイドウ</t>
    </rPh>
    <rPh sb="276" eb="278">
      <t>ジギョウ</t>
    </rPh>
    <rPh sb="279" eb="280">
      <t>ア</t>
    </rPh>
    <rPh sb="319" eb="321">
      <t>カイテイ</t>
    </rPh>
    <rPh sb="340" eb="342">
      <t>レイワ</t>
    </rPh>
    <rPh sb="343" eb="345">
      <t>ネンド</t>
    </rPh>
    <rPh sb="346" eb="348">
      <t>サクテイ</t>
    </rPh>
    <rPh sb="350" eb="353">
      <t>チュウチョウキ</t>
    </rPh>
    <rPh sb="353" eb="354">
      <t>テキ</t>
    </rPh>
    <rPh sb="355" eb="357">
      <t>ケイエイ</t>
    </rPh>
    <rPh sb="357" eb="359">
      <t>キホン</t>
    </rPh>
    <rPh sb="359" eb="361">
      <t>ケイカク</t>
    </rPh>
    <rPh sb="365" eb="367">
      <t>ケイエイ</t>
    </rPh>
    <rPh sb="367" eb="369">
      <t>センリャク</t>
    </rPh>
    <rPh sb="371" eb="372">
      <t>モト</t>
    </rPh>
    <rPh sb="375" eb="378">
      <t>ケイカクテキ</t>
    </rPh>
    <rPh sb="380" eb="383">
      <t>ゴウリテキ</t>
    </rPh>
    <rPh sb="384" eb="386">
      <t>ケイエイ</t>
    </rPh>
    <rPh sb="387" eb="388">
      <t>オコナ</t>
    </rPh>
    <rPh sb="395" eb="397">
      <t>ケイエイ</t>
    </rPh>
    <rPh sb="397" eb="399">
      <t>キバン</t>
    </rPh>
    <rPh sb="400" eb="402">
      <t>キョウカ</t>
    </rPh>
    <rPh sb="403" eb="40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</si>
</sst>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0.99</c:v>
                </c:pt>
                <c:pt idx="1">
                  <c:v>0.47</c:v>
                </c:pt>
                <c:pt idx="2">
                  <c:v>0.86</c:v>
                </c:pt>
                <c:pt idx="3">
                  <c:v>0.59</c:v>
                </c:pt>
                <c:pt idx="4">
                  <c:v>0.57999999999999996</c:v>
                </c:pt>
              </c:numCache>
            </c:numRef>
          </c:val>
          <c:extLst>
            <c:ext xmlns:c16="http://schemas.microsoft.com/office/drawing/2014/chart" uri="{C3380CC4-5D6E-409C-BE32-E72D297353CC}">
              <c16:uniqueId val="{00000000-EBA6-43A3-92F1-69E220AC5F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BA6-43A3-92F1-69E220AC5F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61.81</c:v>
                </c:pt>
                <c:pt idx="1">
                  <c:v>63.16</c:v>
                </c:pt>
                <c:pt idx="2">
                  <c:v>62.23</c:v>
                </c:pt>
                <c:pt idx="3">
                  <c:v>59.42</c:v>
                </c:pt>
                <c:pt idx="4">
                  <c:v>58.43</c:v>
                </c:pt>
              </c:numCache>
            </c:numRef>
          </c:val>
          <c:extLst>
            <c:ext xmlns:c16="http://schemas.microsoft.com/office/drawing/2014/chart" uri="{C3380CC4-5D6E-409C-BE32-E72D297353CC}">
              <c16:uniqueId val="{00000000-584F-414C-B4CB-7E2522AA8F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84F-414C-B4CB-7E2522AA8F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86.47</c:v>
                </c:pt>
                <c:pt idx="1">
                  <c:v>87.07</c:v>
                </c:pt>
                <c:pt idx="2">
                  <c:v>88.08</c:v>
                </c:pt>
                <c:pt idx="3">
                  <c:v>87.85</c:v>
                </c:pt>
                <c:pt idx="4">
                  <c:v>87.41</c:v>
                </c:pt>
              </c:numCache>
            </c:numRef>
          </c:val>
          <c:extLst>
            <c:ext xmlns:c16="http://schemas.microsoft.com/office/drawing/2014/chart" uri="{C3380CC4-5D6E-409C-BE32-E72D297353CC}">
              <c16:uniqueId val="{00000000-E205-4FD8-B3D9-BD799FDDBD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205-4FD8-B3D9-BD799FDDBD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114.42</c:v>
                </c:pt>
                <c:pt idx="1">
                  <c:v>109.68</c:v>
                </c:pt>
                <c:pt idx="2">
                  <c:v>110.33</c:v>
                </c:pt>
                <c:pt idx="3">
                  <c:v>112.5</c:v>
                </c:pt>
                <c:pt idx="4">
                  <c:v>111.49</c:v>
                </c:pt>
              </c:numCache>
            </c:numRef>
          </c:val>
          <c:extLst>
            <c:ext xmlns:c16="http://schemas.microsoft.com/office/drawing/2014/chart" uri="{C3380CC4-5D6E-409C-BE32-E72D297353CC}">
              <c16:uniqueId val="{00000000-C641-40E8-8A4D-1376B0C510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641-40E8-8A4D-1376B0C510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36.92</c:v>
                </c:pt>
                <c:pt idx="1">
                  <c:v>39.14</c:v>
                </c:pt>
                <c:pt idx="2">
                  <c:v>41.07</c:v>
                </c:pt>
                <c:pt idx="3">
                  <c:v>39.479999999999997</c:v>
                </c:pt>
                <c:pt idx="4">
                  <c:v>41.4</c:v>
                </c:pt>
              </c:numCache>
            </c:numRef>
          </c:val>
          <c:extLst>
            <c:ext xmlns:c16="http://schemas.microsoft.com/office/drawing/2014/chart" uri="{C3380CC4-5D6E-409C-BE32-E72D297353CC}">
              <c16:uniqueId val="{00000000-A658-4FD6-8EE4-0F709B964A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658-4FD6-8EE4-0F709B964A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5.33</c:v>
                </c:pt>
                <c:pt idx="2">
                  <c:v>7.81</c:v>
                </c:pt>
                <c:pt idx="3">
                  <c:v>7.16</c:v>
                </c:pt>
                <c:pt idx="4">
                  <c:v>6.87</c:v>
                </c:pt>
              </c:numCache>
            </c:numRef>
          </c:val>
          <c:extLst>
            <c:ext xmlns:c16="http://schemas.microsoft.com/office/drawing/2014/chart" uri="{C3380CC4-5D6E-409C-BE32-E72D297353CC}">
              <c16:uniqueId val="{00000000-D40D-4776-A2D7-3CBC77CB09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40D-4776-A2D7-3CBC77CB09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00-4CC8-BC1C-4C46137219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A00-4CC8-BC1C-4C46137219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333.91</c:v>
                </c:pt>
                <c:pt idx="1">
                  <c:v>324.10000000000002</c:v>
                </c:pt>
                <c:pt idx="2">
                  <c:v>279.04000000000002</c:v>
                </c:pt>
                <c:pt idx="3">
                  <c:v>199.2</c:v>
                </c:pt>
                <c:pt idx="4">
                  <c:v>207.92</c:v>
                </c:pt>
              </c:numCache>
            </c:numRef>
          </c:val>
          <c:extLst>
            <c:ext xmlns:c16="http://schemas.microsoft.com/office/drawing/2014/chart" uri="{C3380CC4-5D6E-409C-BE32-E72D297353CC}">
              <c16:uniqueId val="{00000000-C22E-48E9-A28F-2C2C905428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22E-48E9-A28F-2C2C905428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775.03</c:v>
                </c:pt>
                <c:pt idx="1">
                  <c:v>704.91</c:v>
                </c:pt>
                <c:pt idx="2">
                  <c:v>631.91999999999996</c:v>
                </c:pt>
                <c:pt idx="3">
                  <c:v>587.91</c:v>
                </c:pt>
                <c:pt idx="4">
                  <c:v>549.75</c:v>
                </c:pt>
              </c:numCache>
            </c:numRef>
          </c:val>
          <c:extLst>
            <c:ext xmlns:c16="http://schemas.microsoft.com/office/drawing/2014/chart" uri="{C3380CC4-5D6E-409C-BE32-E72D297353CC}">
              <c16:uniqueId val="{00000000-33B3-457C-B435-052B301E1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3B3-457C-B435-052B301E1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110.03</c:v>
                </c:pt>
                <c:pt idx="1">
                  <c:v>105.37</c:v>
                </c:pt>
                <c:pt idx="2">
                  <c:v>107.18</c:v>
                </c:pt>
                <c:pt idx="3">
                  <c:v>100.77</c:v>
                </c:pt>
                <c:pt idx="4">
                  <c:v>101.66</c:v>
                </c:pt>
              </c:numCache>
            </c:numRef>
          </c:val>
          <c:extLst>
            <c:ext xmlns:c16="http://schemas.microsoft.com/office/drawing/2014/chart" uri="{C3380CC4-5D6E-409C-BE32-E72D297353CC}">
              <c16:uniqueId val="{00000000-C7E6-40E3-B202-36A7E27992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7E6-40E3-B202-36A7E27992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145.47999999999999</c:v>
                </c:pt>
                <c:pt idx="1">
                  <c:v>152.12</c:v>
                </c:pt>
                <c:pt idx="2">
                  <c:v>154.88</c:v>
                </c:pt>
                <c:pt idx="3">
                  <c:v>167.64</c:v>
                </c:pt>
                <c:pt idx="4">
                  <c:v>166.27</c:v>
                </c:pt>
              </c:numCache>
            </c:numRef>
          </c:val>
          <c:extLst>
            <c:ext xmlns:c16="http://schemas.microsoft.com/office/drawing/2014/chart" uri="{C3380CC4-5D6E-409C-BE32-E72D297353CC}">
              <c16:uniqueId val="{00000000-45D8-46B9-A6F4-5A67436F40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45D8-46B9-A6F4-5A67436F40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58"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伊予市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36107</v>
      </c>
      <c r="AM8" s="45"/>
      <c r="AN8" s="45"/>
      <c r="AO8" s="45"/>
      <c r="AP8" s="45"/>
      <c r="AQ8" s="45"/>
      <c r="AR8" s="45"/>
      <c r="AS8" s="45"/>
      <c r="AT8" s="46">
        <f>データ!$S$6</f>
        <v>194.44</v>
      </c>
      <c r="AU8" s="47"/>
      <c r="AV8" s="47"/>
      <c r="AW8" s="47"/>
      <c r="AX8" s="47"/>
      <c r="AY8" s="47"/>
      <c r="AZ8" s="47"/>
      <c r="BA8" s="47"/>
      <c r="BB8" s="48">
        <f>データ!$T$6</f>
        <v>185.7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63.28</v>
      </c>
      <c r="J10" s="47"/>
      <c r="K10" s="47"/>
      <c r="L10" s="47"/>
      <c r="M10" s="47"/>
      <c r="N10" s="47"/>
      <c r="O10" s="82"/>
      <c r="P10" s="48">
        <f>データ!$P$6</f>
        <v>93.34</v>
      </c>
      <c r="Q10" s="48"/>
      <c r="R10" s="48"/>
      <c r="S10" s="48"/>
      <c r="T10" s="48"/>
      <c r="U10" s="48"/>
      <c r="V10" s="48"/>
      <c r="W10" s="45">
        <f>データ!$Q$6</f>
        <v>2820</v>
      </c>
      <c r="X10" s="45"/>
      <c r="Y10" s="45"/>
      <c r="Z10" s="45"/>
      <c r="AA10" s="45"/>
      <c r="AB10" s="45"/>
      <c r="AC10" s="45"/>
      <c r="AD10" s="2"/>
      <c r="AE10" s="2"/>
      <c r="AF10" s="2"/>
      <c r="AG10" s="2"/>
      <c r="AH10" s="2"/>
      <c r="AI10" s="2"/>
      <c r="AJ10" s="2"/>
      <c r="AK10" s="2"/>
      <c r="AL10" s="45">
        <f>データ!$U$6</f>
        <v>33558</v>
      </c>
      <c r="AM10" s="45"/>
      <c r="AN10" s="45"/>
      <c r="AO10" s="45"/>
      <c r="AP10" s="45"/>
      <c r="AQ10" s="45"/>
      <c r="AR10" s="45"/>
      <c r="AS10" s="45"/>
      <c r="AT10" s="46">
        <f>データ!$V$6</f>
        <v>30.71</v>
      </c>
      <c r="AU10" s="47"/>
      <c r="AV10" s="47"/>
      <c r="AW10" s="47"/>
      <c r="AX10" s="47"/>
      <c r="AY10" s="47"/>
      <c r="AZ10" s="47"/>
      <c r="BA10" s="47"/>
      <c r="BB10" s="48">
        <f>データ!$W$6</f>
        <v>1092.74</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I4q5Kx+vyl/6Eug3yb/jmyDrDklZE+/mxo5Q7NzvCRJb8T+RE2SKLelt7hBBWrcontsuo0ZkJgBg24zL5gX3A==" saltValue="zTc10Dr/Otntqmojjn69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382108</v>
      </c>
      <c r="D6" s="20">
        <f t="shared" si="3"/>
        <v>46</v>
      </c>
      <c r="E6" s="20">
        <f t="shared" si="3"/>
        <v>1</v>
      </c>
      <c r="F6" s="20">
        <f t="shared" si="3"/>
        <v>0</v>
      </c>
      <c r="G6" s="20">
        <f t="shared" si="3"/>
        <v>1</v>
      </c>
      <c r="H6" s="20" t="str">
        <f t="shared" si="3"/>
        <v>愛媛県　伊予市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63.28</v>
      </c>
      <c r="P6" s="21">
        <f t="shared" si="3"/>
        <v>93.34</v>
      </c>
      <c r="Q6" s="21">
        <f t="shared" si="3"/>
        <v>2820</v>
      </c>
      <c r="R6" s="21">
        <f t="shared" si="3"/>
        <v>36107</v>
      </c>
      <c r="S6" s="21">
        <f t="shared" si="3"/>
        <v>194.44</v>
      </c>
      <c r="T6" s="21">
        <f t="shared" si="3"/>
        <v>185.7</v>
      </c>
      <c r="U6" s="21">
        <f t="shared" si="3"/>
        <v>33558</v>
      </c>
      <c r="V6" s="21">
        <f t="shared" si="3"/>
        <v>30.71</v>
      </c>
      <c r="W6" s="21">
        <f t="shared" si="3"/>
        <v>1092.74</v>
      </c>
      <c r="X6" s="22">
        <f>IF(X7="",NA(),X7)</f>
        <v>114.42</v>
      </c>
      <c r="Y6" s="22">
        <f t="shared" ref="Y6:AG6" si="4">IF(Y7="",NA(),Y7)</f>
        <v>109.68</v>
      </c>
      <c r="Z6" s="22">
        <f t="shared" si="4"/>
        <v>110.33</v>
      </c>
      <c r="AA6" s="22">
        <f t="shared" si="4"/>
        <v>112.5</v>
      </c>
      <c r="AB6" s="22">
        <f t="shared" si="4"/>
        <v>111.49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333.91</v>
      </c>
      <c r="AU6" s="22">
        <f t="shared" ref="AU6:BC6" si="6">IF(AU7="",NA(),AU7)</f>
        <v>324.10000000000002</v>
      </c>
      <c r="AV6" s="22">
        <f t="shared" si="6"/>
        <v>279.04000000000002</v>
      </c>
      <c r="AW6" s="22">
        <f t="shared" si="6"/>
        <v>199.2</v>
      </c>
      <c r="AX6" s="22">
        <f t="shared" si="6"/>
        <v>207.92</v>
      </c>
      <c r="AY6" s="22">
        <f t="shared" si="6"/>
        <v>357.34</v>
      </c>
      <c r="AZ6" s="22">
        <f t="shared" si="6"/>
        <v>366.03</v>
      </c>
      <c r="BA6" s="22">
        <f t="shared" si="6"/>
        <v>365.18</v>
      </c>
      <c r="BB6" s="22">
        <f t="shared" si="6"/>
        <v>327.77</v>
      </c>
      <c r="BC6" s="22">
        <f t="shared" si="6"/>
        <v>338.02</v>
      </c>
      <c r="BD6" s="21" t="str">
        <f>IF(BD7="","",IF(BD7="-","【-】","【"&amp;SUBSTITUTE(TEXT(BD7,"#,##0.00"),"-","△")&amp;"】"))</f>
        <v>【261.51】</v>
      </c>
      <c r="BE6" s="22">
        <f>IF(BE7="",NA(),BE7)</f>
        <v>775.03</v>
      </c>
      <c r="BF6" s="22">
        <f t="shared" ref="BF6:BN6" si="7">IF(BF7="",NA(),BF7)</f>
        <v>704.91</v>
      </c>
      <c r="BG6" s="22">
        <f t="shared" si="7"/>
        <v>631.91999999999996</v>
      </c>
      <c r="BH6" s="22">
        <f t="shared" si="7"/>
        <v>587.91</v>
      </c>
      <c r="BI6" s="22">
        <f t="shared" si="7"/>
        <v>549.75</v>
      </c>
      <c r="BJ6" s="22">
        <f t="shared" si="7"/>
        <v>373.69</v>
      </c>
      <c r="BK6" s="22">
        <f t="shared" si="7"/>
        <v>370.12</v>
      </c>
      <c r="BL6" s="22">
        <f t="shared" si="7"/>
        <v>371.65</v>
      </c>
      <c r="BM6" s="22">
        <f t="shared" si="7"/>
        <v>397.1</v>
      </c>
      <c r="BN6" s="22">
        <f t="shared" si="7"/>
        <v>379.91</v>
      </c>
      <c r="BO6" s="21" t="str">
        <f>IF(BO7="","",IF(BO7="-","【-】","【"&amp;SUBSTITUTE(TEXT(BO7,"#,##0.00"),"-","△")&amp;"】"))</f>
        <v>【265.16】</v>
      </c>
      <c r="BP6" s="22">
        <f>IF(BP7="",NA(),BP7)</f>
        <v>110.03</v>
      </c>
      <c r="BQ6" s="22">
        <f t="shared" ref="BQ6:BY6" si="8">IF(BQ7="",NA(),BQ7)</f>
        <v>105.37</v>
      </c>
      <c r="BR6" s="22">
        <f t="shared" si="8"/>
        <v>107.18</v>
      </c>
      <c r="BS6" s="22">
        <f t="shared" si="8"/>
        <v>100.77</v>
      </c>
      <c r="BT6" s="22">
        <f t="shared" si="8"/>
        <v>101.66</v>
      </c>
      <c r="BU6" s="22">
        <f t="shared" si="8"/>
        <v>99.87</v>
      </c>
      <c r="BV6" s="22">
        <f t="shared" si="8"/>
        <v>100.42</v>
      </c>
      <c r="BW6" s="22">
        <f t="shared" si="8"/>
        <v>98.77</v>
      </c>
      <c r="BX6" s="22">
        <f t="shared" si="8"/>
        <v>95.79</v>
      </c>
      <c r="BY6" s="22">
        <f t="shared" si="8"/>
        <v>98.3</v>
      </c>
      <c r="BZ6" s="21" t="str">
        <f>IF(BZ7="","",IF(BZ7="-","【-】","【"&amp;SUBSTITUTE(TEXT(BZ7,"#,##0.00"),"-","△")&amp;"】"))</f>
        <v>【102.35】</v>
      </c>
      <c r="CA6" s="22">
        <f>IF(CA7="",NA(),CA7)</f>
        <v>145.47999999999999</v>
      </c>
      <c r="CB6" s="22">
        <f t="shared" ref="CB6:CJ6" si="9">IF(CB7="",NA(),CB7)</f>
        <v>152.12</v>
      </c>
      <c r="CC6" s="22">
        <f t="shared" si="9"/>
        <v>154.88</v>
      </c>
      <c r="CD6" s="22">
        <f t="shared" si="9"/>
        <v>167.64</v>
      </c>
      <c r="CE6" s="22">
        <f t="shared" si="9"/>
        <v>166.27</v>
      </c>
      <c r="CF6" s="22">
        <f t="shared" si="9"/>
        <v>171.81</v>
      </c>
      <c r="CG6" s="22">
        <f t="shared" si="9"/>
        <v>171.67</v>
      </c>
      <c r="CH6" s="22">
        <f t="shared" si="9"/>
        <v>173.67</v>
      </c>
      <c r="CI6" s="22">
        <f t="shared" si="9"/>
        <v>171.13</v>
      </c>
      <c r="CJ6" s="22">
        <f t="shared" si="9"/>
        <v>173.7</v>
      </c>
      <c r="CK6" s="21" t="str">
        <f>IF(CK7="","",IF(CK7="-","【-】","【"&amp;SUBSTITUTE(TEXT(CK7,"#,##0.00"),"-","△")&amp;"】"))</f>
        <v>【167.74】</v>
      </c>
      <c r="CL6" s="22">
        <f>IF(CL7="",NA(),CL7)</f>
        <v>61.81</v>
      </c>
      <c r="CM6" s="22">
        <f t="shared" ref="CM6:CU6" si="10">IF(CM7="",NA(),CM7)</f>
        <v>63.16</v>
      </c>
      <c r="CN6" s="22">
        <f t="shared" si="10"/>
        <v>62.23</v>
      </c>
      <c r="CO6" s="22">
        <f t="shared" si="10"/>
        <v>59.42</v>
      </c>
      <c r="CP6" s="22">
        <f t="shared" si="10"/>
        <v>58.43</v>
      </c>
      <c r="CQ6" s="22">
        <f t="shared" si="10"/>
        <v>60.03</v>
      </c>
      <c r="CR6" s="22">
        <f t="shared" si="10"/>
        <v>59.74</v>
      </c>
      <c r="CS6" s="22">
        <f t="shared" si="10"/>
        <v>59.67</v>
      </c>
      <c r="CT6" s="22">
        <f t="shared" si="10"/>
        <v>60.12</v>
      </c>
      <c r="CU6" s="22">
        <f t="shared" si="10"/>
        <v>60.34</v>
      </c>
      <c r="CV6" s="21" t="str">
        <f>IF(CV7="","",IF(CV7="-","【-】","【"&amp;SUBSTITUTE(TEXT(CV7,"#,##0.00"),"-","△")&amp;"】"))</f>
        <v>【60.29】</v>
      </c>
      <c r="CW6" s="22">
        <f>IF(CW7="",NA(),CW7)</f>
        <v>86.47</v>
      </c>
      <c r="CX6" s="22">
        <f t="shared" ref="CX6:DF6" si="11">IF(CX7="",NA(),CX7)</f>
        <v>87.07</v>
      </c>
      <c r="CY6" s="22">
        <f t="shared" si="11"/>
        <v>88.08</v>
      </c>
      <c r="CZ6" s="22">
        <f t="shared" si="11"/>
        <v>87.85</v>
      </c>
      <c r="DA6" s="22">
        <f t="shared" si="11"/>
        <v>87.41</v>
      </c>
      <c r="DB6" s="22">
        <f t="shared" si="11"/>
        <v>84.81</v>
      </c>
      <c r="DC6" s="22">
        <f t="shared" si="11"/>
        <v>84.8</v>
      </c>
      <c r="DD6" s="22">
        <f t="shared" si="11"/>
        <v>84.6</v>
      </c>
      <c r="DE6" s="22">
        <f t="shared" si="11"/>
        <v>84.24</v>
      </c>
      <c r="DF6" s="22">
        <f t="shared" si="11"/>
        <v>84.19</v>
      </c>
      <c r="DG6" s="21" t="str">
        <f>IF(DG7="","",IF(DG7="-","【-】","【"&amp;SUBSTITUTE(TEXT(DG7,"#,##0.00"),"-","△")&amp;"】"))</f>
        <v>【90.12】</v>
      </c>
      <c r="DH6" s="22">
        <f>IF(DH7="",NA(),DH7)</f>
        <v>36.92</v>
      </c>
      <c r="DI6" s="22">
        <f t="shared" ref="DI6:DQ6" si="12">IF(DI7="",NA(),DI7)</f>
        <v>39.14</v>
      </c>
      <c r="DJ6" s="22">
        <f t="shared" si="12"/>
        <v>41.07</v>
      </c>
      <c r="DK6" s="22">
        <f t="shared" si="12"/>
        <v>39.479999999999997</v>
      </c>
      <c r="DL6" s="22">
        <f t="shared" si="12"/>
        <v>41.4</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2">
        <f t="shared" ref="DT6:EB6" si="13">IF(DT7="",NA(),DT7)</f>
        <v>5.33</v>
      </c>
      <c r="DU6" s="22">
        <f t="shared" si="13"/>
        <v>7.81</v>
      </c>
      <c r="DV6" s="22">
        <f t="shared" si="13"/>
        <v>7.16</v>
      </c>
      <c r="DW6" s="22">
        <f t="shared" si="13"/>
        <v>6.87</v>
      </c>
      <c r="DX6" s="22">
        <f t="shared" si="13"/>
        <v>12.19</v>
      </c>
      <c r="DY6" s="22">
        <f t="shared" si="13"/>
        <v>15.1</v>
      </c>
      <c r="DZ6" s="22">
        <f t="shared" si="13"/>
        <v>17.12</v>
      </c>
      <c r="EA6" s="22">
        <f t="shared" si="13"/>
        <v>18.18</v>
      </c>
      <c r="EB6" s="22">
        <f t="shared" si="13"/>
        <v>19.32</v>
      </c>
      <c r="EC6" s="21" t="str">
        <f>IF(EC7="","",IF(EC7="-","【-】","【"&amp;SUBSTITUTE(TEXT(EC7,"#,##0.00"),"-","△")&amp;"】"))</f>
        <v>【22.30】</v>
      </c>
      <c r="ED6" s="22">
        <f>IF(ED7="",NA(),ED7)</f>
        <v>0.99</v>
      </c>
      <c r="EE6" s="22">
        <f t="shared" ref="EE6:EM6" si="14">IF(EE7="",NA(),EE7)</f>
        <v>0.47</v>
      </c>
      <c r="EF6" s="22">
        <f t="shared" si="14"/>
        <v>0.86</v>
      </c>
      <c r="EG6" s="22">
        <f t="shared" si="14"/>
        <v>0.59</v>
      </c>
      <c r="EH6" s="22">
        <f t="shared" si="14"/>
        <v>0.57999999999999996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382108</v>
      </c>
      <c r="D7" s="24">
        <v>46</v>
      </c>
      <c r="E7" s="24">
        <v>1</v>
      </c>
      <c r="F7" s="24">
        <v>0</v>
      </c>
      <c r="G7" s="24">
        <v>1</v>
      </c>
      <c r="H7" s="24" t="s">
        <v>93</v>
      </c>
      <c r="I7" s="24" t="s">
        <v>94</v>
      </c>
      <c r="J7" s="24" t="s">
        <v>95</v>
      </c>
      <c r="K7" s="24" t="s">
        <v>96</v>
      </c>
      <c r="L7" s="24" t="s">
        <v>97</v>
      </c>
      <c r="M7" s="24" t="s">
        <v>98</v>
      </c>
      <c r="N7" s="25" t="s">
        <v>99</v>
      </c>
      <c r="O7" s="25">
        <v>63.28</v>
      </c>
      <c r="P7" s="25">
        <v>93.34</v>
      </c>
      <c r="Q7" s="25">
        <v>2820</v>
      </c>
      <c r="R7" s="25">
        <v>36107</v>
      </c>
      <c r="S7" s="25">
        <v>194.44</v>
      </c>
      <c r="T7" s="25">
        <v>185.7</v>
      </c>
      <c r="U7" s="25">
        <v>33558</v>
      </c>
      <c r="V7" s="25">
        <v>30.71</v>
      </c>
      <c r="W7" s="25">
        <v>1092.74</v>
      </c>
      <c r="X7" s="25">
        <v>114.42</v>
      </c>
      <c r="Y7" s="25">
        <v>109.68</v>
      </c>
      <c r="Z7" s="25">
        <v>110.33</v>
      </c>
      <c r="AA7" s="25">
        <v>112.5</v>
      </c>
      <c r="AB7" s="25">
        <v>111.49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333.91</v>
      </c>
      <c r="AU7" s="25">
        <v>324.10000000000002</v>
      </c>
      <c r="AV7" s="25">
        <v>279.04000000000002</v>
      </c>
      <c r="AW7" s="25">
        <v>199.2</v>
      </c>
      <c r="AX7" s="25">
        <v>207.92</v>
      </c>
      <c r="AY7" s="25">
        <v>357.34</v>
      </c>
      <c r="AZ7" s="25">
        <v>366.03</v>
      </c>
      <c r="BA7" s="25">
        <v>365.18</v>
      </c>
      <c r="BB7" s="25">
        <v>327.77</v>
      </c>
      <c r="BC7" s="25">
        <v>338.02</v>
      </c>
      <c r="BD7" s="25">
        <v>261.51</v>
      </c>
      <c r="BE7" s="25">
        <v>775.03</v>
      </c>
      <c r="BF7" s="25">
        <v>704.91</v>
      </c>
      <c r="BG7" s="25">
        <v>631.91999999999996</v>
      </c>
      <c r="BH7" s="25">
        <v>587.91</v>
      </c>
      <c r="BI7" s="25">
        <v>549.75</v>
      </c>
      <c r="BJ7" s="25">
        <v>373.69</v>
      </c>
      <c r="BK7" s="25">
        <v>370.12</v>
      </c>
      <c r="BL7" s="25">
        <v>371.65</v>
      </c>
      <c r="BM7" s="25">
        <v>397.1</v>
      </c>
      <c r="BN7" s="25">
        <v>379.91</v>
      </c>
      <c r="BO7" s="25">
        <v>265.16000000000003</v>
      </c>
      <c r="BP7" s="25">
        <v>110.03</v>
      </c>
      <c r="BQ7" s="25">
        <v>105.37</v>
      </c>
      <c r="BR7" s="25">
        <v>107.18</v>
      </c>
      <c r="BS7" s="25">
        <v>100.77</v>
      </c>
      <c r="BT7" s="25">
        <v>101.66</v>
      </c>
      <c r="BU7" s="25">
        <v>99.87</v>
      </c>
      <c r="BV7" s="25">
        <v>100.42</v>
      </c>
      <c r="BW7" s="25">
        <v>98.77</v>
      </c>
      <c r="BX7" s="25">
        <v>95.79</v>
      </c>
      <c r="BY7" s="25">
        <v>98.3</v>
      </c>
      <c r="BZ7" s="25">
        <v>102.35</v>
      </c>
      <c r="CA7" s="25">
        <v>145.47999999999999</v>
      </c>
      <c r="CB7" s="25">
        <v>152.12</v>
      </c>
      <c r="CC7" s="25">
        <v>154.88</v>
      </c>
      <c r="CD7" s="25">
        <v>167.64</v>
      </c>
      <c r="CE7" s="25">
        <v>166.27</v>
      </c>
      <c r="CF7" s="25">
        <v>171.81</v>
      </c>
      <c r="CG7" s="25">
        <v>171.67</v>
      </c>
      <c r="CH7" s="25">
        <v>173.67</v>
      </c>
      <c r="CI7" s="25">
        <v>171.13</v>
      </c>
      <c r="CJ7" s="25">
        <v>173.7</v>
      </c>
      <c r="CK7" s="25">
        <v>167.74</v>
      </c>
      <c r="CL7" s="25">
        <v>61.81</v>
      </c>
      <c r="CM7" s="25">
        <v>63.16</v>
      </c>
      <c r="CN7" s="25">
        <v>62.23</v>
      </c>
      <c r="CO7" s="25">
        <v>59.42</v>
      </c>
      <c r="CP7" s="25">
        <v>58.43</v>
      </c>
      <c r="CQ7" s="25">
        <v>60.03</v>
      </c>
      <c r="CR7" s="25">
        <v>59.74</v>
      </c>
      <c r="CS7" s="25">
        <v>59.67</v>
      </c>
      <c r="CT7" s="25">
        <v>60.12</v>
      </c>
      <c r="CU7" s="25">
        <v>60.34</v>
      </c>
      <c r="CV7" s="25">
        <v>60.29</v>
      </c>
      <c r="CW7" s="25">
        <v>86.47</v>
      </c>
      <c r="CX7" s="25">
        <v>87.07</v>
      </c>
      <c r="CY7" s="25">
        <v>88.08</v>
      </c>
      <c r="CZ7" s="25">
        <v>87.85</v>
      </c>
      <c r="DA7" s="25">
        <v>87.41</v>
      </c>
      <c r="DB7" s="25">
        <v>84.81</v>
      </c>
      <c r="DC7" s="25">
        <v>84.8</v>
      </c>
      <c r="DD7" s="25">
        <v>84.6</v>
      </c>
      <c r="DE7" s="25">
        <v>84.24</v>
      </c>
      <c r="DF7" s="25">
        <v>84.19</v>
      </c>
      <c r="DG7" s="25">
        <v>90.12</v>
      </c>
      <c r="DH7" s="25">
        <v>36.92</v>
      </c>
      <c r="DI7" s="25">
        <v>39.14</v>
      </c>
      <c r="DJ7" s="25">
        <v>41.07</v>
      </c>
      <c r="DK7" s="25">
        <v>39.479999999999997</v>
      </c>
      <c r="DL7" s="25">
        <v>41.4</v>
      </c>
      <c r="DM7" s="25">
        <v>47.28</v>
      </c>
      <c r="DN7" s="25">
        <v>47.66</v>
      </c>
      <c r="DO7" s="25">
        <v>48.17</v>
      </c>
      <c r="DP7" s="25">
        <v>48.83</v>
      </c>
      <c r="DQ7" s="25">
        <v>49.96</v>
      </c>
      <c r="DR7" s="25">
        <v>50.88</v>
      </c>
      <c r="DS7" s="25">
        <v>0</v>
      </c>
      <c r="DT7" s="25">
        <v>5.33</v>
      </c>
      <c r="DU7" s="25">
        <v>7.81</v>
      </c>
      <c r="DV7" s="25">
        <v>7.16</v>
      </c>
      <c r="DW7" s="25">
        <v>6.87</v>
      </c>
      <c r="DX7" s="25">
        <v>12.19</v>
      </c>
      <c r="DY7" s="25">
        <v>15.1</v>
      </c>
      <c r="DZ7" s="25">
        <v>17.12</v>
      </c>
      <c r="EA7" s="25">
        <v>18.18</v>
      </c>
      <c r="EB7" s="25">
        <v>19.32</v>
      </c>
      <c r="EC7" s="25">
        <v>22.3</v>
      </c>
      <c r="ED7" s="25">
        <v>0.99</v>
      </c>
      <c r="EE7" s="25">
        <v>0.47</v>
      </c>
      <c r="EF7" s="25">
        <v>0.86</v>
      </c>
      <c r="EG7" s="25">
        <v>0.59</v>
      </c>
      <c r="EH7" s="25">
        <v>0.57999999999999996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2023-01-12T05:47:09Z</cp:lastPrinted>
  <dcterms:created xsi:type="dcterms:W3CDTF">2022-12-01T01:04:31Z</dcterms:created>
  <dcterms:modified xsi:type="dcterms:W3CDTF">2023-01-12T07:26:02Z</dcterms:modified>
  <cp:category/>
</cp:coreProperties>
</file>